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showSheetTabs="0" xWindow="0" yWindow="0" windowWidth="15600" windowHeight="7755"/>
  </bookViews>
  <sheets>
    <sheet name="Hoja1" sheetId="1" r:id="rId1"/>
    <sheet name="Hoja1 (3)" sheetId="3" r:id="rId2"/>
    <sheet name="Hoja1 (2)" sheetId="2" state="hidden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" i="1" l="1"/>
  <c r="CG124" i="2"/>
  <c r="CE113" i="2"/>
  <c r="CE114" i="2"/>
  <c r="CE115" i="2"/>
  <c r="CE116" i="2"/>
  <c r="CE117" i="2"/>
  <c r="CE111" i="2"/>
  <c r="CE112" i="2"/>
  <c r="CD118" i="2"/>
  <c r="CB118" i="2"/>
  <c r="BZ118" i="2"/>
  <c r="BX118" i="2"/>
  <c r="BV118" i="2"/>
  <c r="BT118" i="2"/>
  <c r="BR118" i="2"/>
  <c r="BP118" i="2"/>
  <c r="BN118" i="2"/>
  <c r="BL118" i="2"/>
  <c r="BJ118" i="2"/>
  <c r="BH118" i="2"/>
  <c r="BF118" i="2"/>
  <c r="CE118" i="2" l="1"/>
  <c r="CF121" i="2" s="1"/>
  <c r="CD124" i="2" l="1"/>
  <c r="F7" i="3" s="1"/>
  <c r="CF113" i="2" l="1"/>
  <c r="CF114" i="2"/>
  <c r="CF115" i="2"/>
  <c r="CF116" i="2"/>
  <c r="CF117" i="2"/>
  <c r="CF112" i="2"/>
  <c r="A35" i="1" l="1"/>
  <c r="A15" i="1"/>
  <c r="A7" i="1"/>
  <c r="A55" i="1"/>
  <c r="B51" i="1"/>
  <c r="B47" i="1"/>
  <c r="B43" i="1"/>
  <c r="B39" i="1"/>
  <c r="B35" i="1"/>
  <c r="B31" i="1"/>
  <c r="B27" i="1"/>
  <c r="B23" i="1"/>
  <c r="B19" i="1"/>
  <c r="B15" i="1"/>
  <c r="B11" i="1"/>
</calcChain>
</file>

<file path=xl/sharedStrings.xml><?xml version="1.0" encoding="utf-8"?>
<sst xmlns="http://schemas.openxmlformats.org/spreadsheetml/2006/main" count="119" uniqueCount="115">
  <si>
    <t xml:space="preserve">Clase </t>
  </si>
  <si>
    <t>Espacios</t>
  </si>
  <si>
    <t>Estructura</t>
  </si>
  <si>
    <t>Acabados</t>
  </si>
  <si>
    <t>Servicios; Muros y Azoteas Verdes</t>
  </si>
  <si>
    <t>Descripción de Espacios</t>
  </si>
  <si>
    <t>Superficie de construcción</t>
  </si>
  <si>
    <t>Tipo de cimentación</t>
  </si>
  <si>
    <t xml:space="preserve">Tipo de estructura </t>
  </si>
  <si>
    <t>Muros</t>
  </si>
  <si>
    <t>Entrepisos</t>
  </si>
  <si>
    <t>Piso</t>
  </si>
  <si>
    <t>Fachadas</t>
  </si>
  <si>
    <t>Ventanería</t>
  </si>
  <si>
    <t>Recubrimientos en baños</t>
  </si>
  <si>
    <t>Cuarto para preparar alimentos, comer y dormir con baño.</t>
  </si>
  <si>
    <t>cadena de desplante exclusivamente</t>
  </si>
  <si>
    <t>Lámina y/o madera y/o tabicón</t>
  </si>
  <si>
    <t>Sin entrepisos</t>
  </si>
  <si>
    <t>Lámina</t>
  </si>
  <si>
    <t>No hay o muy escasos.</t>
  </si>
  <si>
    <t>Piso de tierra y/o firme de mezcla</t>
  </si>
  <si>
    <t>sin acabados</t>
  </si>
  <si>
    <t>Madera o fierro</t>
  </si>
  <si>
    <t>sin recubrimientos</t>
  </si>
  <si>
    <t>Sala-comedor, cocina, recamara(s) y baño(s).</t>
  </si>
  <si>
    <t>Mayor de 50 y hasta 85 m2.</t>
  </si>
  <si>
    <t>Mampostería de piedra braza o equivalente</t>
  </si>
  <si>
    <t>Muros de carga para vivienda mayor de 50 y hasta 85 m2.</t>
  </si>
  <si>
    <t>Con o sin losa de concreto y/o losa aligerada y/o de madera para vivienda &gt;50 o =85 m2. de construcción</t>
  </si>
  <si>
    <t>Losa de concreto y/o losa aligerada para vivienda &gt;50 o = 85 m2. Ava</t>
  </si>
  <si>
    <t>Material aparente con muro verde</t>
  </si>
  <si>
    <t>Perfil de aluminio natural de 1" y/o perfil de fierro estructural y/o tubular de pared delgada.</t>
  </si>
  <si>
    <t>Sala y comedor, cocina, recamara(s), baño(s) y lugar de estacionamiento</t>
  </si>
  <si>
    <t>Mayor de 85 y hasta 150 m2.</t>
  </si>
  <si>
    <t>Zapatas aisladas</t>
  </si>
  <si>
    <t>Muros de carga para vivienda mayor de 85 y hasta 150 m2.</t>
  </si>
  <si>
    <t>Block y/o sillar de adobe para vivienda &gt;85 o = 150 m2.</t>
  </si>
  <si>
    <t>Con o sin losa de concreto y/o losa aligerada y/o de madera para vivienda &gt;85 o =150 m2. de construcción</t>
  </si>
  <si>
    <t>Aplanado de mezcla y/o pasta de pintura</t>
  </si>
  <si>
    <t>Perfil de aluminio natural de 2" y/o perfil de fierro estructural y/o tubular de pared gruesa.</t>
  </si>
  <si>
    <t>Mayor de 150 y hasta 250 m2.</t>
  </si>
  <si>
    <t>Losa corrida de cimentación con peralte menor a 40 centímetros</t>
  </si>
  <si>
    <t>Muros de carga y/o columnas de concreto y/o acero y/o mixtas para vivienda mayor de 150 y hasta 250 m2. de const.</t>
  </si>
  <si>
    <t>Block y/o tabique y/o  sillar de adobe para vivienda &gt;150 o = 250 m2.</t>
  </si>
  <si>
    <t>Con o sin losa de concreto y/o losa aligerada y/o de madera y/o losa reticular para vivienda &gt;150 o =250 m2. de construcción</t>
  </si>
  <si>
    <t>Sala y comedor, cocina, desayunador, recamara(s), baño(s), cuarto de servicio con baño, estudio, cuarto de lavado y lugares de estacionamiento cubierto.</t>
  </si>
  <si>
    <t>Mayor de 250 y hasta 450 m2.</t>
  </si>
  <si>
    <t>Zapatas corridas y losa de cimentación</t>
  </si>
  <si>
    <t>Muros de carga y/o columnas de concreto y/o acero y/o mixtas para vivienda mayor de 250 y hasta 450 m2. de const.</t>
  </si>
  <si>
    <t>Block y/o tabique y/o  sillar de adobe para vivienda &gt;250 o = 450 m2.</t>
  </si>
  <si>
    <t>Con o sin losa de concreto y/o losa aligerada y/o de madera y/o losa reticular para vivienda &gt;250 o =450 m2. de construcción</t>
  </si>
  <si>
    <t>Perfiles de aluminio anodizado o esmaltado de hasta 4" con canceles de piso a techo y cristal de hasta 9mm.</t>
  </si>
  <si>
    <t>Muros y azoteas verdes con sistema hidropónico o equivalente</t>
  </si>
  <si>
    <t>Mayor de 450 y hasta 650 m2.</t>
  </si>
  <si>
    <t>Cajón de cimentación  o Semicompensada</t>
  </si>
  <si>
    <t>Muros de carga y/o columnas de concreto y/o acero y/o mixtas para vivienda mayor de 450 y hasta 650 m2. de const.</t>
  </si>
  <si>
    <t>Block y/o tabique y/o  sillar de adobe para vivienda &gt;450 o = 650 m2.</t>
  </si>
  <si>
    <t>Con o sin losa de concreto y/o losa aligerada y/o de madera y/o losa reticular para vivienda &gt;450 o =650 m2. de construcción</t>
  </si>
  <si>
    <t xml:space="preserve">Losa de concreto y/o losa aligerada y/o reticular y/o madera  para vivienda &gt;450 o = 650 m2. AVa </t>
  </si>
  <si>
    <t>Mayor de 650 m2.</t>
  </si>
  <si>
    <t>Pilotes</t>
  </si>
  <si>
    <t>Con o sin losa de concreto y/o losa aligerada y/o de madera y/o losa reticular para vivienda &gt;650 m2. de construcción</t>
  </si>
  <si>
    <t>Losa de concreto y/o losa aligerada y/o reticular y/o madera  para vivienda &gt;450 o = 650 m2. 
Ava</t>
  </si>
  <si>
    <t>Anterior(es) y/o balcones y/o terrazas techadas.</t>
  </si>
  <si>
    <t>PUNTOS POR RUBRO SELECCIONADO</t>
  </si>
  <si>
    <t>Cubiertas</t>
  </si>
  <si>
    <t>SELECCIONE LA OPCIÓN QUE MEJOR DESCRIBA AL INMUEBLE VALUADO:</t>
  </si>
  <si>
    <t>Servicios</t>
  </si>
  <si>
    <r>
      <rPr>
        <b/>
        <sz val="16"/>
        <color theme="1"/>
        <rFont val="Calibri"/>
        <family val="2"/>
        <scheme val="minor"/>
      </rPr>
      <t xml:space="preserve">I N G .   J U A N   A N T O N I O   G Ó M E Z   V E L Á Z Q U E Z </t>
    </r>
    <r>
      <rPr>
        <b/>
        <sz val="14"/>
        <color theme="1"/>
        <rFont val="Calibri"/>
        <family val="2"/>
        <scheme val="minor"/>
      </rPr>
      <t xml:space="preserve">
E S P E C I A L I S T A   E N   V A L U A C I Ó N ,   U . N . A . M .</t>
    </r>
  </si>
  <si>
    <t xml:space="preserve">VALOR DE REPOSICIÓN NUEVO (VRN) PARA 
M U R O S   Y   A Z O T E A S   V E R D E S </t>
  </si>
  <si>
    <t>VALOR DE REPOSICIÓN NUEVO (VRN) PARA 
M U R O S   Y   A Z O T E A S   V E R D E S</t>
  </si>
  <si>
    <t>Valor de Reposición Nuevo (VRN) a aplicar, según puntaje y clase obtenida:</t>
  </si>
  <si>
    <t>Muebles tipo "A" económica</t>
  </si>
  <si>
    <t>Tabicón y/o block y/o sillar de adobe para vivienda &gt;50 o = 85 m2.</t>
  </si>
  <si>
    <t>Mosaicos de 20x20 cm. y/o azulejos de 11x11 cm. y/o loseta cerámica de hasta 20x20 cm.</t>
  </si>
  <si>
    <t>Muebles tipo "B" mediana calidad</t>
  </si>
  <si>
    <t>Anterior(es) y/o mosaico de pasta y/o mosaico terrazo y/o alfombra tipo "b" y/o loseta cerámica 20 x 20 y/o duela de madera laminada y/o mármol 10 x 30 cm.</t>
  </si>
  <si>
    <t>Anterior(es) y/o loseta cerámica de hasta 30x30 cm. y/o mármol de 10x30 cm.</t>
  </si>
  <si>
    <t>Sala y comedor, cocina, recamara(s), baño(s), cuarto de servicio o lavado y planchado, estudio y   lugares de estacionamiento</t>
  </si>
  <si>
    <t>Anterior(es) y/o mosaico terrazo en placas o colado en sitio y/o alfombra tipo "C" y/o loseta cerámica hasta 30 x 30 cm. y/o duela o parquet de madera y/o mármol de hasta 30 x 30 cm.</t>
  </si>
  <si>
    <t>Pasta con aplicaciones de cantera y/o mármol y/o cerámica y/o losas inclinadas.</t>
  </si>
  <si>
    <t>Perfil de aluminio anodizado o o esmaltado hasta 3" con canceles de piso a techo y cristal hasta 6mm.</t>
  </si>
  <si>
    <t>Anterior(es) y/o loseta cerámica &gt;de 30x30 cm. y/o mármol de 30x30 cm.</t>
  </si>
  <si>
    <t xml:space="preserve">Anterior(es) y/o alfombra tipo "D" y/o loseta cerámica mayor de 30 x 30 cm. y/o mármol 30 x 30 cm. y/o cantera laminada. </t>
  </si>
  <si>
    <t xml:space="preserve">Aplanado de mezcla y/o pasta y/o placa de cantera y/o mármoles y/o losas inclinadas y/o piedrín y/o precolados de concreto </t>
  </si>
  <si>
    <t>Anterior(es) y/o loseta cerámica &gt; de 30x30 cm. y/o de mármol en placas mayores de 30x30 cm.</t>
  </si>
  <si>
    <t>Sala y comedor, cocina, desayunador, estudio, sala de tv, recamara(s), baños(s), cuarto de servicio con baño, cuarto de lavado, lugares de estacionamiento cubiertos y espacios adicionales tales como gimnasio y salón de juegos.</t>
  </si>
  <si>
    <t>Anterior(es) y/o alfombra tipo "E" y/o loseta cerámica igual o mayor de 30x30cm. y/o duela o parquet de maderas finas y/o mármol =o&gt; de 40x40 cm. y/o losetas de porcelanatos de hasta 30x30 cm.</t>
  </si>
  <si>
    <t>Anterior(es) y/o laminas de aluminio esmaltado y/o fachadas  integrales de cristal y/o cancelería de PVC de doble cristal térmico y acústico.</t>
  </si>
  <si>
    <t>Anterior(es) y/o cristal templado filtrasol y/o polarizado y/o cancelería de PVC de doble cristal térmico y acústico.</t>
  </si>
  <si>
    <t>Anterior(es) y/o loseta cerámica &gt; de 30x30 cm. y/o de mármol en placas &gt; de 30x30 cm. y/o granito en placas &gt; a 30x30 cm.</t>
  </si>
  <si>
    <t>Muros y azoteas verdes con sistema hidropónico con póliza de garantía hasta 10 años</t>
  </si>
  <si>
    <t>Antesala(s), sala(s), comedor, cocina, desayunador, estudio(s), sala de tv, recamara(s), baño(s), alguno con instalaciones para vapor y/o sauna, cuarto(s) de servicio, cuarto de lavado y planchado, lugares de estacionamiento cubiertos y espacios adicionales  como gimnasio, salón de juegos, salas de proyección, bar y salón de fiestas.</t>
  </si>
  <si>
    <t>Block y/o tabique y/o  sillar de adobe para vivienda &gt;650 m2. de construcción.</t>
  </si>
  <si>
    <t>Anteriores(es) y/o alfombra tipo "F" y/o loseta cerámica = o &gt; de 40x40cm. y/o mármol &gt;40x40 cm. y/o loseta de porcelanatos de 50x50 cm.</t>
  </si>
  <si>
    <t>Anteriores(es) loseta cerámica igual o mayor de 40x40 cm. y/o mármol en placas mayores de 90x90 cm. y/u granito en placas mayores de 90x90 cm.</t>
  </si>
  <si>
    <t>Muros y azoteas verdes con sistema hidropónico con póliza de garantía hasta 20 años</t>
  </si>
  <si>
    <t>Firme de concreto simple pulido y/o loseta vinilica y/o linóleum y/o alfombra tipo "A"</t>
  </si>
  <si>
    <t>clase</t>
  </si>
  <si>
    <t>vrn</t>
  </si>
  <si>
    <t>LIGA</t>
  </si>
  <si>
    <t>Muebles tipo "C" de buena calidad.</t>
  </si>
  <si>
    <t>Muebles tipo "D" muy buena  calidad.</t>
  </si>
  <si>
    <t>Tabique y/o block aparente
MVa</t>
  </si>
  <si>
    <t>Losa de concreto y/o losa aligerada para vivienda &gt;85 o = 150 m2.  Ava</t>
  </si>
  <si>
    <t>Anterior(es) y/o aplanado de yeso con pintura y/o aplanado de mezcla con pintura.
MVa</t>
  </si>
  <si>
    <t>Losa de concreto y/o losa aligerada y/o reticular y/o madera  para vivienda &gt;150 o = 250 m2. Ava</t>
  </si>
  <si>
    <t>Anterior(es) y/o pasta texturizada y/o papel tapiz
Mva</t>
  </si>
  <si>
    <t>Losa de concreto y/o losa aligerada y/o reticular y/o madera  para vivienda &gt;250 o = 450 m2.  Ava</t>
  </si>
  <si>
    <t>Anterior(es) y/o pasta texturizada con color integral y/o papel tapiz plastificado
Mva</t>
  </si>
  <si>
    <t>Anteriores(es) y/o tapiz de tela y/o cenefas de madera.
Mva</t>
  </si>
  <si>
    <t>Anteriores y/o pastas químicas con mezclas especiales y/o tapiz de tela importado y/o estucos o frescos decorativos. 
MVa</t>
  </si>
  <si>
    <r>
      <t>de 1 y hasta 50 m</t>
    </r>
    <r>
      <rPr>
        <vertAlign val="superscript"/>
        <sz val="10"/>
        <color theme="0"/>
        <rFont val="Arial"/>
        <family val="2"/>
      </rPr>
      <t>2</t>
    </r>
  </si>
  <si>
    <r>
      <t>Muros de carga para vivienda de 1 hasta 50 m</t>
    </r>
    <r>
      <rPr>
        <vertAlign val="superscript"/>
        <sz val="10"/>
        <color theme="0"/>
        <rFont val="Arial"/>
        <family val="2"/>
      </rPr>
      <t>2</t>
    </r>
    <r>
      <rPr>
        <sz val="10"/>
        <color theme="0"/>
        <rFont val="Arial"/>
        <family val="2"/>
      </rPr>
      <t xml:space="preserve"> de construcción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</si>
</sst>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[$$-409]* #,##0.00_ ;_-[$$-409]* \-#,##0.00\ ;_-[$$-409]* &quot;-&quot;??_ ;_-@_ "/>
    <numFmt numFmtId="165" formatCode="&quot;$&quot;#,##0.00\ &quot;/ m2&quot;"/>
  </numFmts>
  <fonts count="19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vertAlign val="superscript"/>
      <sz val="10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Arial"/>
      <family val="2"/>
    </font>
    <font>
      <sz val="7"/>
      <color theme="0"/>
      <name val="Arial"/>
      <family val="2"/>
    </font>
    <font>
      <sz val="6.5"/>
      <color theme="0"/>
      <name val="Arial"/>
      <family val="2"/>
    </font>
    <font>
      <sz val="7.5"/>
      <color theme="0"/>
      <name val="Arial"/>
      <family val="2"/>
    </font>
    <font>
      <sz val="12"/>
      <color theme="0"/>
      <name val="Calibri"/>
      <family val="2"/>
      <scheme val="minor"/>
    </font>
    <font>
      <b/>
      <sz val="36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51">
    <xf numFmtId="0" fontId="0" fillId="0" borderId="0" xfId="0"/>
    <xf numFmtId="0" fontId="5" fillId="0" borderId="0" xfId="0" applyFont="1"/>
    <xf numFmtId="0" fontId="6" fillId="3" borderId="0" xfId="0" applyFont="1" applyFill="1"/>
    <xf numFmtId="0" fontId="0" fillId="0" borderId="0" xfId="0" applyAlignment="1"/>
    <xf numFmtId="0" fontId="9" fillId="0" borderId="0" xfId="0" applyFont="1" applyFill="1" applyBorder="1" applyProtection="1"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 vertical="center" textRotation="90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Fill="1" applyBorder="1" applyAlignment="1" applyProtection="1">
      <alignment horizontal="center" vertical="center"/>
      <protection hidden="1"/>
    </xf>
    <xf numFmtId="3" fontId="10" fillId="0" borderId="0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0" xfId="1" applyFont="1" applyFill="1" applyBorder="1" applyAlignment="1" applyProtection="1">
      <alignment horizontal="center" vertical="center" wrapText="1"/>
      <protection hidden="1"/>
    </xf>
    <xf numFmtId="3" fontId="12" fillId="0" borderId="0" xfId="1" applyNumberFormat="1" applyFont="1" applyFill="1" applyBorder="1" applyAlignment="1" applyProtection="1">
      <alignment horizontal="center" vertical="center" wrapText="1"/>
      <protection hidden="1"/>
    </xf>
    <xf numFmtId="3" fontId="13" fillId="0" borderId="0" xfId="1" applyNumberFormat="1" applyFont="1" applyFill="1" applyBorder="1" applyAlignment="1" applyProtection="1">
      <alignment horizontal="center" vertical="center" wrapText="1"/>
      <protection hidden="1"/>
    </xf>
    <xf numFmtId="0" fontId="13" fillId="0" borderId="0" xfId="1" applyFont="1" applyFill="1" applyBorder="1" applyAlignment="1" applyProtection="1">
      <alignment horizontal="center" vertical="center" wrapText="1"/>
      <protection hidden="1"/>
    </xf>
    <xf numFmtId="3" fontId="14" fillId="0" borderId="0" xfId="1" applyNumberFormat="1" applyFont="1" applyFill="1" applyBorder="1" applyAlignment="1" applyProtection="1">
      <alignment horizontal="center" vertical="center" wrapText="1"/>
      <protection hidden="1"/>
    </xf>
    <xf numFmtId="0" fontId="14" fillId="0" borderId="0" xfId="1" applyFont="1" applyFill="1" applyBorder="1" applyAlignment="1" applyProtection="1">
      <alignment horizontal="center" vertical="center" wrapText="1"/>
      <protection hidden="1"/>
    </xf>
    <xf numFmtId="3" fontId="15" fillId="0" borderId="0" xfId="1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1" applyFont="1" applyFill="1" applyBorder="1" applyAlignment="1" applyProtection="1">
      <alignment horizontal="center" vertical="center" wrapText="1"/>
      <protection hidden="1"/>
    </xf>
    <xf numFmtId="3" fontId="16" fillId="0" borderId="0" xfId="1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1" applyFont="1" applyFill="1" applyBorder="1" applyAlignment="1" applyProtection="1">
      <alignment horizontal="center" vertical="center" wrapText="1"/>
      <protection hidden="1"/>
    </xf>
    <xf numFmtId="3" fontId="9" fillId="0" borderId="0" xfId="0" applyNumberFormat="1" applyFont="1" applyFill="1" applyBorder="1" applyProtection="1">
      <protection hidden="1"/>
    </xf>
    <xf numFmtId="0" fontId="12" fillId="0" borderId="0" xfId="1" applyFont="1" applyFill="1" applyBorder="1" applyAlignment="1" applyProtection="1">
      <alignment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 wrapText="1"/>
      <protection hidden="1"/>
    </xf>
    <xf numFmtId="0" fontId="9" fillId="0" borderId="0" xfId="0" applyFont="1" applyFill="1" applyBorder="1" applyAlignment="1" applyProtection="1">
      <alignment vertical="center" wrapText="1"/>
      <protection hidden="1"/>
    </xf>
    <xf numFmtId="3" fontId="10" fillId="0" borderId="0" xfId="1" applyNumberFormat="1" applyFont="1" applyFill="1" applyBorder="1" applyAlignment="1" applyProtection="1">
      <alignment vertical="center" wrapText="1"/>
      <protection hidden="1"/>
    </xf>
    <xf numFmtId="0" fontId="9" fillId="0" borderId="0" xfId="0" applyFont="1" applyFill="1" applyBorder="1" applyAlignment="1" applyProtection="1">
      <alignment horizontal="right"/>
      <protection hidden="1"/>
    </xf>
    <xf numFmtId="0" fontId="9" fillId="0" borderId="0" xfId="0" applyFont="1" applyFill="1" applyBorder="1" applyAlignment="1" applyProtection="1">
      <alignment horizontal="left"/>
      <protection hidden="1"/>
    </xf>
    <xf numFmtId="0" fontId="17" fillId="0" borderId="0" xfId="0" applyFont="1" applyFill="1" applyBorder="1" applyAlignment="1" applyProtection="1">
      <alignment horizontal="center" vertical="center"/>
      <protection hidden="1"/>
    </xf>
    <xf numFmtId="164" fontId="17" fillId="0" borderId="0" xfId="0" applyNumberFormat="1" applyFont="1" applyFill="1" applyBorder="1" applyAlignment="1" applyProtection="1">
      <alignment horizontal="center" vertical="center"/>
      <protection hidden="1"/>
    </xf>
    <xf numFmtId="0" fontId="6" fillId="3" borderId="0" xfId="0" applyFont="1" applyFill="1" applyAlignment="1"/>
    <xf numFmtId="0" fontId="9" fillId="0" borderId="0" xfId="0" applyFont="1"/>
    <xf numFmtId="0" fontId="3" fillId="8" borderId="0" xfId="0" applyFont="1" applyFill="1" applyAlignment="1">
      <alignment horizontal="center" vertical="center" textRotation="90" wrapText="1"/>
    </xf>
    <xf numFmtId="0" fontId="3" fillId="7" borderId="0" xfId="0" applyFont="1" applyFill="1" applyAlignment="1">
      <alignment horizontal="center" vertical="center" textRotation="90" wrapText="1"/>
    </xf>
    <xf numFmtId="0" fontId="3" fillId="9" borderId="0" xfId="0" applyFont="1" applyFill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vertical="center" wrapText="1"/>
    </xf>
    <xf numFmtId="0" fontId="3" fillId="6" borderId="0" xfId="0" applyFont="1" applyFill="1" applyAlignment="1">
      <alignment horizontal="center" vertical="center" textRotation="90" wrapText="1"/>
    </xf>
    <xf numFmtId="0" fontId="3" fillId="5" borderId="0" xfId="0" applyFont="1" applyFill="1" applyAlignment="1">
      <alignment horizontal="center" vertical="center" textRotation="90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165" fontId="18" fillId="4" borderId="0" xfId="0" applyNumberFormat="1" applyFont="1" applyFill="1" applyAlignment="1" applyProtection="1">
      <alignment horizontal="center" vertical="center" wrapText="1"/>
      <protection hidden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Style="combo" dx="16" fmlaLink="'Hoja1 (2)'!$BF$120" fmlaRange="'Hoja1 (2)'!$BF$104:$BG$109" val="0"/>
</file>

<file path=xl/ctrlProps/ctrlProp10.xml><?xml version="1.0" encoding="utf-8"?>
<formControlPr xmlns="http://schemas.microsoft.com/office/spreadsheetml/2009/9/main" objectType="Drop" dropStyle="combo" dx="16" fmlaLink="'Hoja1 (2)'!$BX$120" fmlaRange="'Hoja1 (2)'!$BX$104:$BY$109" val="0"/>
</file>

<file path=xl/ctrlProps/ctrlProp11.xml><?xml version="1.0" encoding="utf-8"?>
<formControlPr xmlns="http://schemas.microsoft.com/office/spreadsheetml/2009/9/main" objectType="Drop" dropStyle="combo" dx="16" fmlaLink="'Hoja1 (2)'!$BZ$120" fmlaRange="'Hoja1 (2)'!$BZ$104:$CA$109" val="0"/>
</file>

<file path=xl/ctrlProps/ctrlProp12.xml><?xml version="1.0" encoding="utf-8"?>
<formControlPr xmlns="http://schemas.microsoft.com/office/spreadsheetml/2009/9/main" objectType="Drop" dropStyle="combo" dx="16" fmlaLink="'Hoja1 (2)'!$CB$120" fmlaRange="'Hoja1 (2)'!$CB$104:$CC$109" val="0"/>
</file>

<file path=xl/ctrlProps/ctrlProp13.xml><?xml version="1.0" encoding="utf-8"?>
<formControlPr xmlns="http://schemas.microsoft.com/office/spreadsheetml/2009/9/main" objectType="Drop" dropStyle="combo" dx="16" fmlaLink="'Hoja1 (2)'!$CD$120" fmlaRange="'Hoja1 (2)'!$CD$104:$CD$109" val="0"/>
</file>

<file path=xl/ctrlProps/ctrlProp2.xml><?xml version="1.0" encoding="utf-8"?>
<formControlPr xmlns="http://schemas.microsoft.com/office/spreadsheetml/2009/9/main" objectType="Drop" dropStyle="combo" dx="16" fmlaLink="'Hoja1 (2)'!$BH$120" fmlaRange="'Hoja1 (2)'!$BH$104:$BI$109" sel="3" val="0"/>
</file>

<file path=xl/ctrlProps/ctrlProp3.xml><?xml version="1.0" encoding="utf-8"?>
<formControlPr xmlns="http://schemas.microsoft.com/office/spreadsheetml/2009/9/main" objectType="Drop" dropStyle="combo" dx="16" fmlaLink="'Hoja1 (2)'!$BJ$120" fmlaRange="'Hoja1 (2)'!$BJ$104:$BK$109" sel="2" val="0"/>
</file>

<file path=xl/ctrlProps/ctrlProp4.xml><?xml version="1.0" encoding="utf-8"?>
<formControlPr xmlns="http://schemas.microsoft.com/office/spreadsheetml/2009/9/main" objectType="Drop" dropStyle="combo" dx="16" fmlaLink="'Hoja1 (2)'!$BL$120" fmlaRange="'Hoja1 (2)'!$BL$104:$BM$109" val="0"/>
</file>

<file path=xl/ctrlProps/ctrlProp5.xml><?xml version="1.0" encoding="utf-8"?>
<formControlPr xmlns="http://schemas.microsoft.com/office/spreadsheetml/2009/9/main" objectType="Drop" dropStyle="combo" dx="16" fmlaLink="'Hoja1 (2)'!$BN$120" fmlaRange="'Hoja1 (2)'!$BN$104:$BO$109" val="0"/>
</file>

<file path=xl/ctrlProps/ctrlProp6.xml><?xml version="1.0" encoding="utf-8"?>
<formControlPr xmlns="http://schemas.microsoft.com/office/spreadsheetml/2009/9/main" objectType="Drop" dropStyle="combo" dx="16" fmlaLink="'Hoja1 (2)'!$BP$120" fmlaRange="'Hoja1 (2)'!$BP$104:$BQ$109" val="0"/>
</file>

<file path=xl/ctrlProps/ctrlProp7.xml><?xml version="1.0" encoding="utf-8"?>
<formControlPr xmlns="http://schemas.microsoft.com/office/spreadsheetml/2009/9/main" objectType="Drop" dropStyle="combo" dx="16" fmlaLink="'Hoja1 (2)'!$BR$120" fmlaRange="'Hoja1 (2)'!$BR$104:$BS$109" val="0"/>
</file>

<file path=xl/ctrlProps/ctrlProp8.xml><?xml version="1.0" encoding="utf-8"?>
<formControlPr xmlns="http://schemas.microsoft.com/office/spreadsheetml/2009/9/main" objectType="Drop" dropStyle="combo" dx="16" fmlaLink="'Hoja1 (2)'!$BT$120" fmlaRange="'Hoja1 (2)'!$BT$104:$BU$109" val="0"/>
</file>

<file path=xl/ctrlProps/ctrlProp9.xml><?xml version="1.0" encoding="utf-8"?>
<formControlPr xmlns="http://schemas.microsoft.com/office/spreadsheetml/2009/9/main" objectType="Drop" dropStyle="combo" dx="16" fmlaLink="'Hoja1 (2)'!$BV$120" fmlaRange="'Hoja1 (2)'!$BV$104:$BW$109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Hoja1 (3)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Hoja1!A1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8</xdr:row>
          <xdr:rowOff>0</xdr:rowOff>
        </xdr:from>
        <xdr:to>
          <xdr:col>20</xdr:col>
          <xdr:colOff>0</xdr:colOff>
          <xdr:row>8</xdr:row>
          <xdr:rowOff>200025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12</xdr:row>
          <xdr:rowOff>0</xdr:rowOff>
        </xdr:from>
        <xdr:to>
          <xdr:col>20</xdr:col>
          <xdr:colOff>0</xdr:colOff>
          <xdr:row>12</xdr:row>
          <xdr:rowOff>200025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16</xdr:row>
          <xdr:rowOff>0</xdr:rowOff>
        </xdr:from>
        <xdr:to>
          <xdr:col>20</xdr:col>
          <xdr:colOff>0</xdr:colOff>
          <xdr:row>16</xdr:row>
          <xdr:rowOff>200025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20</xdr:row>
          <xdr:rowOff>0</xdr:rowOff>
        </xdr:from>
        <xdr:to>
          <xdr:col>20</xdr:col>
          <xdr:colOff>0</xdr:colOff>
          <xdr:row>20</xdr:row>
          <xdr:rowOff>200025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24</xdr:row>
          <xdr:rowOff>0</xdr:rowOff>
        </xdr:from>
        <xdr:to>
          <xdr:col>20</xdr:col>
          <xdr:colOff>0</xdr:colOff>
          <xdr:row>24</xdr:row>
          <xdr:rowOff>200025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28</xdr:row>
          <xdr:rowOff>0</xdr:rowOff>
        </xdr:from>
        <xdr:to>
          <xdr:col>20</xdr:col>
          <xdr:colOff>0</xdr:colOff>
          <xdr:row>28</xdr:row>
          <xdr:rowOff>200025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32</xdr:row>
          <xdr:rowOff>0</xdr:rowOff>
        </xdr:from>
        <xdr:to>
          <xdr:col>20</xdr:col>
          <xdr:colOff>0</xdr:colOff>
          <xdr:row>32</xdr:row>
          <xdr:rowOff>200025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36</xdr:row>
          <xdr:rowOff>0</xdr:rowOff>
        </xdr:from>
        <xdr:to>
          <xdr:col>20</xdr:col>
          <xdr:colOff>0</xdr:colOff>
          <xdr:row>36</xdr:row>
          <xdr:rowOff>200025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40</xdr:row>
          <xdr:rowOff>0</xdr:rowOff>
        </xdr:from>
        <xdr:to>
          <xdr:col>20</xdr:col>
          <xdr:colOff>0</xdr:colOff>
          <xdr:row>40</xdr:row>
          <xdr:rowOff>200025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44</xdr:row>
          <xdr:rowOff>0</xdr:rowOff>
        </xdr:from>
        <xdr:to>
          <xdr:col>20</xdr:col>
          <xdr:colOff>0</xdr:colOff>
          <xdr:row>44</xdr:row>
          <xdr:rowOff>200025</xdr:rowOff>
        </xdr:to>
        <xdr:sp macro="" textlink="">
          <xdr:nvSpPr>
            <xdr:cNvPr id="1034" name="Drop Down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48</xdr:row>
          <xdr:rowOff>0</xdr:rowOff>
        </xdr:from>
        <xdr:to>
          <xdr:col>20</xdr:col>
          <xdr:colOff>0</xdr:colOff>
          <xdr:row>48</xdr:row>
          <xdr:rowOff>200025</xdr:rowOff>
        </xdr:to>
        <xdr:sp macro="" textlink="">
          <xdr:nvSpPr>
            <xdr:cNvPr id="1035" name="Drop Down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52</xdr:row>
          <xdr:rowOff>0</xdr:rowOff>
        </xdr:from>
        <xdr:to>
          <xdr:col>20</xdr:col>
          <xdr:colOff>0</xdr:colOff>
          <xdr:row>52</xdr:row>
          <xdr:rowOff>200025</xdr:rowOff>
        </xdr:to>
        <xdr:sp macro="" textlink="">
          <xdr:nvSpPr>
            <xdr:cNvPr id="1036" name="Drop Down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56</xdr:row>
          <xdr:rowOff>0</xdr:rowOff>
        </xdr:from>
        <xdr:to>
          <xdr:col>20</xdr:col>
          <xdr:colOff>0</xdr:colOff>
          <xdr:row>56</xdr:row>
          <xdr:rowOff>200025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114301</xdr:colOff>
      <xdr:row>59</xdr:row>
      <xdr:rowOff>9525</xdr:rowOff>
    </xdr:from>
    <xdr:to>
      <xdr:col>19</xdr:col>
      <xdr:colOff>19050</xdr:colOff>
      <xdr:row>61</xdr:row>
      <xdr:rowOff>152400</xdr:rowOff>
    </xdr:to>
    <xdr:sp macro="" textlink="">
      <xdr:nvSpPr>
        <xdr:cNvPr id="15" name="1 CuadroTexto">
          <a:hlinkClick xmlns:r="http://schemas.openxmlformats.org/officeDocument/2006/relationships" r:id="rId1" tooltip="CALCULAR VRN"/>
        </xdr:cNvPr>
        <xdr:cNvSpPr txBox="1"/>
      </xdr:nvSpPr>
      <xdr:spPr>
        <a:xfrm>
          <a:off x="495301" y="11696700"/>
          <a:ext cx="6762749" cy="523875"/>
        </a:xfrm>
        <a:prstGeom prst="rect">
          <a:avLst/>
        </a:prstGeom>
        <a:ln>
          <a:solidFill>
            <a:schemeClr val="accent2"/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CALCULAR VRN PARA</a:t>
          </a:r>
          <a:r>
            <a:rPr lang="es-MX" sz="2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EL PUNTAJE ALCANZADO</a:t>
          </a:r>
          <a:endParaRPr lang="es-MX" sz="2400"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13</xdr:row>
      <xdr:rowOff>171450</xdr:rowOff>
    </xdr:from>
    <xdr:to>
      <xdr:col>13</xdr:col>
      <xdr:colOff>85725</xdr:colOff>
      <xdr:row>16</xdr:row>
      <xdr:rowOff>123825</xdr:rowOff>
    </xdr:to>
    <xdr:sp macro="" textlink="">
      <xdr:nvSpPr>
        <xdr:cNvPr id="16" name="1 CuadroTexto">
          <a:hlinkClick xmlns:r="http://schemas.openxmlformats.org/officeDocument/2006/relationships" r:id="rId1" tooltip="ATRÁS"/>
        </xdr:cNvPr>
        <xdr:cNvSpPr txBox="1"/>
      </xdr:nvSpPr>
      <xdr:spPr>
        <a:xfrm>
          <a:off x="2667000" y="2886075"/>
          <a:ext cx="2371725" cy="523875"/>
        </a:xfrm>
        <a:prstGeom prst="rect">
          <a:avLst/>
        </a:prstGeom>
        <a:ln>
          <a:solidFill>
            <a:schemeClr val="accent2"/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2400" b="1">
              <a:solidFill>
                <a:schemeClr val="tx1"/>
              </a:solidFill>
            </a:rPr>
            <a:t>ATRÁS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image" Target="../media/image1.jpeg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66"/>
  <sheetViews>
    <sheetView showGridLines="0" showRowColHeaders="0" tabSelected="1" zoomScaleNormal="100" workbookViewId="0"/>
  </sheetViews>
  <sheetFormatPr baseColWidth="10" defaultRowHeight="15" x14ac:dyDescent="0.25"/>
  <cols>
    <col min="1" max="24" width="5.7109375" customWidth="1"/>
  </cols>
  <sheetData>
    <row r="1" spans="1:20" ht="15.75" thickBot="1" x14ac:dyDescent="0.3"/>
    <row r="2" spans="1:20" ht="32.25" customHeight="1" x14ac:dyDescent="0.25">
      <c r="B2" s="34" t="s">
        <v>70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6"/>
    </row>
    <row r="3" spans="1:20" ht="32.25" customHeight="1" thickBot="1" x14ac:dyDescent="0.3">
      <c r="B3" s="37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9"/>
    </row>
    <row r="5" spans="1:20" s="1" customFormat="1" ht="18.75" customHeight="1" x14ac:dyDescent="0.3">
      <c r="B5" s="40" t="s">
        <v>67</v>
      </c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</row>
    <row r="6" spans="1:20" s="1" customFormat="1" ht="11.25" customHeight="1" x14ac:dyDescent="0.3"/>
    <row r="7" spans="1:20" s="1" customFormat="1" ht="18.75" x14ac:dyDescent="0.3">
      <c r="A7" s="41" t="str">
        <f>'Hoja1 (2)'!BF101</f>
        <v>Espacios</v>
      </c>
      <c r="B7" s="29" t="str">
        <f>'Hoja1 (2)'!BF102</f>
        <v>Descripción de Espacios</v>
      </c>
      <c r="C7" s="29"/>
      <c r="D7" s="29"/>
      <c r="E7" s="29"/>
      <c r="F7" s="29"/>
      <c r="G7" s="29"/>
      <c r="H7" s="29"/>
      <c r="I7" s="29"/>
    </row>
    <row r="8" spans="1:20" s="1" customFormat="1" ht="11.25" customHeight="1" x14ac:dyDescent="0.3">
      <c r="A8" s="41"/>
    </row>
    <row r="9" spans="1:20" s="1" customFormat="1" ht="18.75" x14ac:dyDescent="0.3">
      <c r="A9" s="41"/>
    </row>
    <row r="10" spans="1:20" s="1" customFormat="1" ht="11.25" customHeight="1" x14ac:dyDescent="0.3">
      <c r="A10" s="41"/>
    </row>
    <row r="11" spans="1:20" s="1" customFormat="1" ht="18.75" x14ac:dyDescent="0.3">
      <c r="A11" s="41"/>
      <c r="B11" s="2" t="str">
        <f>'Hoja1 (2)'!BH102</f>
        <v>Superficie de construcción</v>
      </c>
      <c r="C11" s="2"/>
      <c r="D11" s="2"/>
      <c r="E11" s="2"/>
      <c r="F11" s="2"/>
      <c r="G11" s="2"/>
      <c r="H11" s="2"/>
      <c r="I11" s="2"/>
    </row>
    <row r="12" spans="1:20" s="1" customFormat="1" ht="11.25" customHeight="1" x14ac:dyDescent="0.3">
      <c r="A12" s="41"/>
    </row>
    <row r="13" spans="1:20" s="1" customFormat="1" ht="18.75" x14ac:dyDescent="0.3">
      <c r="A13" s="41"/>
    </row>
    <row r="14" spans="1:20" s="1" customFormat="1" ht="11.25" customHeight="1" x14ac:dyDescent="0.3">
      <c r="A14" s="41"/>
    </row>
    <row r="15" spans="1:20" s="1" customFormat="1" ht="18.75" x14ac:dyDescent="0.3">
      <c r="A15" s="42" t="str">
        <f>'Hoja1 (2)'!BJ101</f>
        <v>Estructura</v>
      </c>
      <c r="B15" s="2" t="str">
        <f>'Hoja1 (2)'!BJ102</f>
        <v>Tipo de cimentación</v>
      </c>
      <c r="C15" s="2"/>
      <c r="D15" s="2"/>
      <c r="E15" s="2"/>
      <c r="F15" s="2"/>
      <c r="G15" s="2"/>
      <c r="H15" s="2"/>
      <c r="I15" s="2"/>
    </row>
    <row r="16" spans="1:20" s="1" customFormat="1" ht="11.25" customHeight="1" x14ac:dyDescent="0.3">
      <c r="A16" s="42"/>
    </row>
    <row r="17" spans="1:9" s="1" customFormat="1" ht="18.75" x14ac:dyDescent="0.3">
      <c r="A17" s="42"/>
    </row>
    <row r="18" spans="1:9" s="1" customFormat="1" ht="11.25" customHeight="1" x14ac:dyDescent="0.3">
      <c r="A18" s="42"/>
    </row>
    <row r="19" spans="1:9" s="1" customFormat="1" ht="18.75" x14ac:dyDescent="0.3">
      <c r="A19" s="42"/>
      <c r="B19" s="2" t="str">
        <f>'Hoja1 (2)'!BL102</f>
        <v xml:space="preserve">Tipo de estructura </v>
      </c>
      <c r="C19" s="2"/>
      <c r="D19" s="2"/>
      <c r="E19" s="2"/>
      <c r="F19" s="2"/>
      <c r="G19" s="2"/>
      <c r="H19" s="2"/>
      <c r="I19" s="2"/>
    </row>
    <row r="20" spans="1:9" s="1" customFormat="1" ht="11.25" customHeight="1" x14ac:dyDescent="0.3">
      <c r="A20" s="42"/>
    </row>
    <row r="21" spans="1:9" s="1" customFormat="1" ht="18.75" x14ac:dyDescent="0.3">
      <c r="A21" s="42"/>
    </row>
    <row r="22" spans="1:9" s="1" customFormat="1" ht="11.25" customHeight="1" x14ac:dyDescent="0.3">
      <c r="A22" s="42"/>
    </row>
    <row r="23" spans="1:9" s="1" customFormat="1" ht="18.75" x14ac:dyDescent="0.3">
      <c r="A23" s="42"/>
      <c r="B23" s="2" t="str">
        <f>'Hoja1 (2)'!BN102</f>
        <v>Muros</v>
      </c>
      <c r="C23" s="2"/>
      <c r="D23" s="2"/>
      <c r="E23" s="2"/>
      <c r="F23" s="2"/>
      <c r="G23" s="2"/>
      <c r="H23" s="2"/>
      <c r="I23" s="2"/>
    </row>
    <row r="24" spans="1:9" s="1" customFormat="1" ht="11.25" customHeight="1" x14ac:dyDescent="0.3">
      <c r="A24" s="42"/>
    </row>
    <row r="25" spans="1:9" s="1" customFormat="1" ht="18.75" x14ac:dyDescent="0.3">
      <c r="A25" s="42"/>
    </row>
    <row r="26" spans="1:9" s="1" customFormat="1" ht="11.25" customHeight="1" x14ac:dyDescent="0.3">
      <c r="A26" s="42"/>
    </row>
    <row r="27" spans="1:9" s="1" customFormat="1" ht="18.75" x14ac:dyDescent="0.3">
      <c r="A27" s="42"/>
      <c r="B27" s="2" t="str">
        <f>'Hoja1 (2)'!BP102</f>
        <v>Entrepisos</v>
      </c>
      <c r="C27" s="2"/>
      <c r="D27" s="2"/>
      <c r="E27" s="2"/>
      <c r="F27" s="2"/>
      <c r="G27" s="2"/>
      <c r="H27" s="2"/>
      <c r="I27" s="2"/>
    </row>
    <row r="28" spans="1:9" s="1" customFormat="1" ht="11.25" customHeight="1" x14ac:dyDescent="0.3">
      <c r="A28" s="42"/>
    </row>
    <row r="29" spans="1:9" s="1" customFormat="1" ht="18.75" x14ac:dyDescent="0.3">
      <c r="A29" s="42"/>
    </row>
    <row r="30" spans="1:9" s="1" customFormat="1" ht="11.25" customHeight="1" x14ac:dyDescent="0.3">
      <c r="A30" s="42"/>
    </row>
    <row r="31" spans="1:9" s="1" customFormat="1" ht="18.75" x14ac:dyDescent="0.3">
      <c r="A31" s="42"/>
      <c r="B31" s="2" t="str">
        <f>'Hoja1 (2)'!BR102</f>
        <v>Cubiertas</v>
      </c>
      <c r="C31" s="2"/>
      <c r="D31" s="2"/>
      <c r="E31" s="2"/>
      <c r="F31" s="2"/>
      <c r="G31" s="2"/>
      <c r="H31" s="2"/>
      <c r="I31" s="2"/>
    </row>
    <row r="32" spans="1:9" s="1" customFormat="1" ht="11.25" customHeight="1" x14ac:dyDescent="0.3">
      <c r="A32" s="42"/>
    </row>
    <row r="33" spans="1:9" s="1" customFormat="1" ht="18.75" x14ac:dyDescent="0.3">
      <c r="A33" s="42"/>
    </row>
    <row r="34" spans="1:9" s="1" customFormat="1" ht="11.25" customHeight="1" x14ac:dyDescent="0.3">
      <c r="A34" s="42"/>
    </row>
    <row r="35" spans="1:9" s="1" customFormat="1" ht="18.75" x14ac:dyDescent="0.3">
      <c r="A35" s="31" t="str">
        <f>'Hoja1 (2)'!BT101</f>
        <v>Acabados</v>
      </c>
      <c r="B35" s="2" t="str">
        <f>'Hoja1 (2)'!BT102</f>
        <v>Muros</v>
      </c>
      <c r="C35" s="2"/>
      <c r="D35" s="2"/>
      <c r="E35" s="2"/>
      <c r="F35" s="2"/>
      <c r="G35" s="2"/>
      <c r="H35" s="2"/>
      <c r="I35" s="2"/>
    </row>
    <row r="36" spans="1:9" s="1" customFormat="1" ht="11.25" customHeight="1" x14ac:dyDescent="0.3">
      <c r="A36" s="31"/>
    </row>
    <row r="37" spans="1:9" s="1" customFormat="1" ht="18.75" x14ac:dyDescent="0.3">
      <c r="A37" s="31"/>
    </row>
    <row r="38" spans="1:9" s="1" customFormat="1" ht="11.25" customHeight="1" x14ac:dyDescent="0.3">
      <c r="A38" s="31"/>
    </row>
    <row r="39" spans="1:9" s="1" customFormat="1" ht="18.75" x14ac:dyDescent="0.3">
      <c r="A39" s="31"/>
      <c r="B39" s="2" t="str">
        <f>'Hoja1 (2)'!BV102</f>
        <v>Piso</v>
      </c>
      <c r="C39" s="2"/>
      <c r="D39" s="2"/>
      <c r="E39" s="2"/>
      <c r="F39" s="2"/>
      <c r="G39" s="2"/>
      <c r="H39" s="2"/>
      <c r="I39" s="2"/>
    </row>
    <row r="40" spans="1:9" s="1" customFormat="1" ht="11.25" customHeight="1" x14ac:dyDescent="0.3">
      <c r="A40" s="31"/>
    </row>
    <row r="41" spans="1:9" s="1" customFormat="1" ht="18.75" x14ac:dyDescent="0.3">
      <c r="A41" s="31"/>
    </row>
    <row r="42" spans="1:9" s="1" customFormat="1" ht="11.25" customHeight="1" x14ac:dyDescent="0.3">
      <c r="A42" s="31"/>
    </row>
    <row r="43" spans="1:9" s="1" customFormat="1" ht="18.75" x14ac:dyDescent="0.3">
      <c r="A43" s="31"/>
      <c r="B43" s="2" t="str">
        <f>'Hoja1 (2)'!BX102</f>
        <v>Fachadas</v>
      </c>
      <c r="C43" s="2"/>
      <c r="D43" s="2"/>
      <c r="E43" s="2"/>
      <c r="F43" s="2"/>
      <c r="G43" s="2"/>
      <c r="H43" s="2"/>
      <c r="I43" s="2"/>
    </row>
    <row r="44" spans="1:9" s="1" customFormat="1" ht="11.25" customHeight="1" x14ac:dyDescent="0.3">
      <c r="A44" s="31"/>
    </row>
    <row r="45" spans="1:9" s="1" customFormat="1" ht="18.75" x14ac:dyDescent="0.3">
      <c r="A45" s="31"/>
    </row>
    <row r="46" spans="1:9" s="1" customFormat="1" ht="11.25" customHeight="1" x14ac:dyDescent="0.3">
      <c r="A46" s="31"/>
    </row>
    <row r="47" spans="1:9" s="1" customFormat="1" ht="18.75" x14ac:dyDescent="0.3">
      <c r="A47" s="31"/>
      <c r="B47" s="2" t="str">
        <f>'Hoja1 (2)'!BZ102</f>
        <v>Ventanería</v>
      </c>
      <c r="C47" s="2"/>
      <c r="D47" s="2"/>
      <c r="E47" s="2"/>
      <c r="F47" s="2"/>
      <c r="G47" s="2"/>
      <c r="H47" s="2"/>
      <c r="I47" s="2"/>
    </row>
    <row r="48" spans="1:9" s="1" customFormat="1" ht="11.25" customHeight="1" x14ac:dyDescent="0.3">
      <c r="A48" s="31"/>
    </row>
    <row r="49" spans="1:20" s="1" customFormat="1" ht="18.75" x14ac:dyDescent="0.3">
      <c r="A49" s="31"/>
    </row>
    <row r="50" spans="1:20" s="1" customFormat="1" ht="11.25" customHeight="1" x14ac:dyDescent="0.3">
      <c r="A50" s="31"/>
    </row>
    <row r="51" spans="1:20" s="1" customFormat="1" ht="18.75" x14ac:dyDescent="0.3">
      <c r="A51" s="31"/>
      <c r="B51" s="2" t="str">
        <f>'Hoja1 (2)'!CB102</f>
        <v>Recubrimientos en baños</v>
      </c>
      <c r="C51" s="2"/>
      <c r="D51" s="2"/>
      <c r="E51" s="2"/>
      <c r="F51" s="2"/>
      <c r="G51" s="2"/>
      <c r="H51" s="2"/>
      <c r="I51" s="2"/>
    </row>
    <row r="52" spans="1:20" s="1" customFormat="1" ht="11.25" customHeight="1" x14ac:dyDescent="0.3">
      <c r="A52" s="31"/>
    </row>
    <row r="53" spans="1:20" s="1" customFormat="1" ht="18.75" x14ac:dyDescent="0.3">
      <c r="A53" s="31"/>
    </row>
    <row r="54" spans="1:20" s="1" customFormat="1" ht="11.25" customHeight="1" x14ac:dyDescent="0.3">
      <c r="A54" s="31"/>
    </row>
    <row r="55" spans="1:20" s="1" customFormat="1" ht="18.75" x14ac:dyDescent="0.3">
      <c r="A55" s="32" t="str">
        <f>'Hoja1 (2)'!CD101</f>
        <v>Servicios</v>
      </c>
      <c r="B55" s="2" t="s">
        <v>4</v>
      </c>
      <c r="C55" s="2"/>
      <c r="D55" s="2"/>
      <c r="E55" s="2"/>
      <c r="F55" s="2"/>
      <c r="G55" s="2"/>
      <c r="H55" s="2"/>
      <c r="I55" s="2"/>
    </row>
    <row r="56" spans="1:20" s="1" customFormat="1" ht="11.25" customHeight="1" x14ac:dyDescent="0.3">
      <c r="A56" s="32"/>
    </row>
    <row r="57" spans="1:20" s="1" customFormat="1" ht="18.75" x14ac:dyDescent="0.3">
      <c r="A57" s="32"/>
    </row>
    <row r="58" spans="1:20" s="1" customFormat="1" ht="11.25" customHeight="1" x14ac:dyDescent="0.3">
      <c r="A58" s="32"/>
    </row>
    <row r="64" spans="1:20" x14ac:dyDescent="0.25">
      <c r="A64" s="33" t="s">
        <v>69</v>
      </c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</row>
    <row r="65" spans="1:20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</row>
    <row r="66" spans="1:20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</row>
  </sheetData>
  <sheetProtection algorithmName="SHA-512" hashValue="Fs1NuYcVSLMtXCq3UQvUOIr8Xqefk/G6KP1M5ab2VnMF5PMBEJfQjQqIIxuVSBBfibrBKVU33VQ6Xn993nWorw==" saltValue="C74XnGsg5H+TewIEfXWEjA==" spinCount="100000" sheet="1" objects="1" scenarios="1"/>
  <mergeCells count="7">
    <mergeCell ref="A35:A54"/>
    <mergeCell ref="A55:A58"/>
    <mergeCell ref="A64:T66"/>
    <mergeCell ref="B2:T3"/>
    <mergeCell ref="B5:Q5"/>
    <mergeCell ref="A7:A14"/>
    <mergeCell ref="A15:A34"/>
  </mergeCells>
  <pageMargins left="0.7" right="0.7" top="0.75" bottom="0.75" header="0.3" footer="0.3"/>
  <pageSetup orientation="landscape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Drop Down 1">
              <controlPr defaultSize="0" autoLine="0" autoPict="0">
                <anchor moveWithCells="1">
                  <from>
                    <xdr:col>1</xdr:col>
                    <xdr:colOff>9525</xdr:colOff>
                    <xdr:row>8</xdr:row>
                    <xdr:rowOff>0</xdr:rowOff>
                  </from>
                  <to>
                    <xdr:col>20</xdr:col>
                    <xdr:colOff>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Drop Down 2">
              <controlPr defaultSize="0" autoLine="0" autoPict="0">
                <anchor moveWithCells="1">
                  <from>
                    <xdr:col>1</xdr:col>
                    <xdr:colOff>9525</xdr:colOff>
                    <xdr:row>12</xdr:row>
                    <xdr:rowOff>0</xdr:rowOff>
                  </from>
                  <to>
                    <xdr:col>20</xdr:col>
                    <xdr:colOff>0</xdr:colOff>
                    <xdr:row>12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Drop Down 3">
              <controlPr defaultSize="0" autoLine="0" autoPict="0">
                <anchor moveWithCells="1">
                  <from>
                    <xdr:col>1</xdr:col>
                    <xdr:colOff>9525</xdr:colOff>
                    <xdr:row>16</xdr:row>
                    <xdr:rowOff>0</xdr:rowOff>
                  </from>
                  <to>
                    <xdr:col>20</xdr:col>
                    <xdr:colOff>0</xdr:colOff>
                    <xdr:row>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Drop Down 4">
              <controlPr defaultSize="0" autoLine="0" autoPict="0">
                <anchor moveWithCells="1">
                  <from>
                    <xdr:col>1</xdr:col>
                    <xdr:colOff>9525</xdr:colOff>
                    <xdr:row>20</xdr:row>
                    <xdr:rowOff>0</xdr:rowOff>
                  </from>
                  <to>
                    <xdr:col>20</xdr:col>
                    <xdr:colOff>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Drop Down 5">
              <controlPr defaultSize="0" autoLine="0" autoPict="0">
                <anchor moveWithCells="1">
                  <from>
                    <xdr:col>1</xdr:col>
                    <xdr:colOff>9525</xdr:colOff>
                    <xdr:row>24</xdr:row>
                    <xdr:rowOff>0</xdr:rowOff>
                  </from>
                  <to>
                    <xdr:col>20</xdr:col>
                    <xdr:colOff>0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Drop Down 6">
              <controlPr defaultSize="0" autoLine="0" autoPict="0">
                <anchor moveWithCells="1">
                  <from>
                    <xdr:col>1</xdr:col>
                    <xdr:colOff>9525</xdr:colOff>
                    <xdr:row>28</xdr:row>
                    <xdr:rowOff>0</xdr:rowOff>
                  </from>
                  <to>
                    <xdr:col>20</xdr:col>
                    <xdr:colOff>0</xdr:colOff>
                    <xdr:row>28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Drop Down 7">
              <controlPr defaultSize="0" autoLine="0" autoPict="0">
                <anchor moveWithCells="1">
                  <from>
                    <xdr:col>1</xdr:col>
                    <xdr:colOff>9525</xdr:colOff>
                    <xdr:row>32</xdr:row>
                    <xdr:rowOff>0</xdr:rowOff>
                  </from>
                  <to>
                    <xdr:col>20</xdr:col>
                    <xdr:colOff>0</xdr:colOff>
                    <xdr:row>32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Drop Down 8">
              <controlPr defaultSize="0" autoLine="0" autoPict="0">
                <anchor moveWithCells="1">
                  <from>
                    <xdr:col>1</xdr:col>
                    <xdr:colOff>9525</xdr:colOff>
                    <xdr:row>36</xdr:row>
                    <xdr:rowOff>0</xdr:rowOff>
                  </from>
                  <to>
                    <xdr:col>20</xdr:col>
                    <xdr:colOff>0</xdr:colOff>
                    <xdr:row>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Drop Down 9">
              <controlPr defaultSize="0" autoLine="0" autoPict="0">
                <anchor moveWithCells="1">
                  <from>
                    <xdr:col>1</xdr:col>
                    <xdr:colOff>9525</xdr:colOff>
                    <xdr:row>40</xdr:row>
                    <xdr:rowOff>0</xdr:rowOff>
                  </from>
                  <to>
                    <xdr:col>20</xdr:col>
                    <xdr:colOff>0</xdr:colOff>
                    <xdr:row>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Drop Down 10">
              <controlPr defaultSize="0" autoLine="0" autoPict="0">
                <anchor moveWithCells="1">
                  <from>
                    <xdr:col>1</xdr:col>
                    <xdr:colOff>9525</xdr:colOff>
                    <xdr:row>44</xdr:row>
                    <xdr:rowOff>0</xdr:rowOff>
                  </from>
                  <to>
                    <xdr:col>20</xdr:col>
                    <xdr:colOff>0</xdr:colOff>
                    <xdr:row>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Drop Down 11">
              <controlPr defaultSize="0" autoLine="0" autoPict="0">
                <anchor moveWithCells="1">
                  <from>
                    <xdr:col>1</xdr:col>
                    <xdr:colOff>9525</xdr:colOff>
                    <xdr:row>48</xdr:row>
                    <xdr:rowOff>0</xdr:rowOff>
                  </from>
                  <to>
                    <xdr:col>20</xdr:col>
                    <xdr:colOff>0</xdr:colOff>
                    <xdr:row>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Drop Down 12">
              <controlPr defaultSize="0" autoLine="0" autoPict="0">
                <anchor moveWithCells="1">
                  <from>
                    <xdr:col>1</xdr:col>
                    <xdr:colOff>9525</xdr:colOff>
                    <xdr:row>52</xdr:row>
                    <xdr:rowOff>0</xdr:rowOff>
                  </from>
                  <to>
                    <xdr:col>20</xdr:col>
                    <xdr:colOff>0</xdr:colOff>
                    <xdr:row>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7" name="Drop Down 13">
              <controlPr defaultSize="0" autoLine="0" autoPict="0">
                <anchor moveWithCells="1">
                  <from>
                    <xdr:col>1</xdr:col>
                    <xdr:colOff>9525</xdr:colOff>
                    <xdr:row>56</xdr:row>
                    <xdr:rowOff>0</xdr:rowOff>
                  </from>
                  <to>
                    <xdr:col>20</xdr:col>
                    <xdr:colOff>0</xdr:colOff>
                    <xdr:row>56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"/>
  <sheetViews>
    <sheetView showGridLines="0" showRowColHeaders="0" zoomScaleNormal="100" workbookViewId="0">
      <selection activeCell="T10" sqref="T10"/>
    </sheetView>
  </sheetViews>
  <sheetFormatPr baseColWidth="10" defaultRowHeight="15" x14ac:dyDescent="0.25"/>
  <cols>
    <col min="1" max="24" width="5.7109375" customWidth="1"/>
  </cols>
  <sheetData>
    <row r="1" spans="2:20" ht="15.75" thickBot="1" x14ac:dyDescent="0.3"/>
    <row r="2" spans="2:20" ht="27" customHeight="1" x14ac:dyDescent="0.25">
      <c r="B2" s="43" t="s">
        <v>71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5"/>
    </row>
    <row r="3" spans="2:20" ht="30.75" customHeight="1" thickBot="1" x14ac:dyDescent="0.3">
      <c r="B3" s="46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8"/>
    </row>
    <row r="5" spans="2:20" ht="45.75" customHeight="1" x14ac:dyDescent="0.25">
      <c r="B5" s="49" t="s">
        <v>72</v>
      </c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</row>
    <row r="7" spans="2:20" x14ac:dyDescent="0.25">
      <c r="F7" s="50">
        <f>'Hoja1 (2)'!CD124</f>
        <v>5400</v>
      </c>
      <c r="G7" s="50"/>
      <c r="H7" s="50"/>
      <c r="I7" s="50"/>
      <c r="J7" s="50"/>
      <c r="K7" s="50"/>
      <c r="L7" s="50"/>
      <c r="M7" s="50"/>
      <c r="N7" s="50"/>
      <c r="O7" s="50"/>
      <c r="P7" s="50"/>
    </row>
    <row r="8" spans="2:20" x14ac:dyDescent="0.25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</row>
    <row r="9" spans="2:20" x14ac:dyDescent="0.25"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</row>
    <row r="10" spans="2:20" x14ac:dyDescent="0.25"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</row>
    <row r="11" spans="2:20" x14ac:dyDescent="0.25"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</row>
    <row r="13" spans="2:20" x14ac:dyDescent="0.25">
      <c r="F13" s="3"/>
      <c r="G13" s="3"/>
      <c r="H13" s="3"/>
      <c r="I13" s="3"/>
      <c r="J13" s="3"/>
    </row>
    <row r="19" spans="1:20" x14ac:dyDescent="0.25">
      <c r="A19" s="33" t="s">
        <v>69</v>
      </c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</row>
    <row r="20" spans="1:20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</row>
    <row r="21" spans="1:20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</row>
  </sheetData>
  <sheetProtection algorithmName="SHA-512" hashValue="dgBGwAhk+bKm1lT3L8EzBxrrgMwzIXvsh5++HmFpcCRhpOUXZA6NUugoTo8Sdpwfc5NiEAKz4vnzj2oWYTbb0Q==" saltValue="p6ewIzrga2vVc+FT/Hhr2A==" spinCount="100000" sheet="1" objects="1" scenarios="1"/>
  <mergeCells count="4">
    <mergeCell ref="B2:T3"/>
    <mergeCell ref="B5:M5"/>
    <mergeCell ref="F7:P11"/>
    <mergeCell ref="A19:T21"/>
  </mergeCells>
  <pageMargins left="0.7" right="0.7" top="0.75" bottom="0.75" header="0.3" footer="0.3"/>
  <pageSetup orientation="landscape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E101:CJ134"/>
  <sheetViews>
    <sheetView showGridLines="0" workbookViewId="0">
      <selection activeCell="BU129" sqref="BU129"/>
    </sheetView>
  </sheetViews>
  <sheetFormatPr baseColWidth="10" defaultRowHeight="15" x14ac:dyDescent="0.25"/>
  <cols>
    <col min="1" max="56" width="11.42578125" style="4"/>
    <col min="57" max="57" width="5" style="4" customWidth="1"/>
    <col min="58" max="58" width="27.85546875" style="5" customWidth="1"/>
    <col min="59" max="59" width="10.85546875" style="4" customWidth="1"/>
    <col min="60" max="60" width="11.42578125" style="5"/>
    <col min="61" max="61" width="7.42578125" style="4" customWidth="1"/>
    <col min="62" max="62" width="11.42578125" style="5"/>
    <col min="63" max="63" width="11.42578125" style="4"/>
    <col min="64" max="64" width="11.42578125" style="5"/>
    <col min="65" max="65" width="11.42578125" style="4"/>
    <col min="66" max="66" width="11.42578125" style="5"/>
    <col min="67" max="67" width="11.42578125" style="4"/>
    <col min="68" max="68" width="11.42578125" style="5"/>
    <col min="69" max="69" width="11.42578125" style="4"/>
    <col min="70" max="70" width="11.42578125" style="5"/>
    <col min="71" max="71" width="11.42578125" style="4"/>
    <col min="72" max="72" width="11.42578125" style="5"/>
    <col min="73" max="73" width="11.42578125" style="4"/>
    <col min="74" max="74" width="11.42578125" style="5"/>
    <col min="75" max="75" width="11.42578125" style="4"/>
    <col min="76" max="76" width="11.42578125" style="5"/>
    <col min="77" max="77" width="11.42578125" style="4"/>
    <col min="78" max="78" width="11.42578125" style="5"/>
    <col min="79" max="79" width="11.42578125" style="4"/>
    <col min="80" max="80" width="11.42578125" style="5"/>
    <col min="81" max="81" width="11.42578125" style="4"/>
    <col min="82" max="82" width="11.42578125" style="5"/>
    <col min="83" max="16384" width="11.42578125" style="4"/>
  </cols>
  <sheetData>
    <row r="101" spans="57:87" ht="16.5" customHeight="1" x14ac:dyDescent="0.25">
      <c r="BE101" s="6" t="s">
        <v>0</v>
      </c>
      <c r="BF101" s="5" t="s">
        <v>1</v>
      </c>
      <c r="BG101" s="5"/>
      <c r="BI101" s="5"/>
      <c r="BJ101" s="7" t="s">
        <v>2</v>
      </c>
      <c r="BK101" s="7"/>
      <c r="BL101" s="7"/>
      <c r="BM101" s="7"/>
      <c r="BN101" s="7"/>
      <c r="BO101" s="7"/>
      <c r="BP101" s="7"/>
      <c r="BQ101" s="7"/>
      <c r="BR101" s="7"/>
      <c r="BS101" s="7"/>
      <c r="BT101" s="7" t="s">
        <v>3</v>
      </c>
      <c r="BU101" s="7"/>
      <c r="BV101" s="7"/>
      <c r="BW101" s="7"/>
      <c r="BX101" s="7"/>
      <c r="BY101" s="7"/>
      <c r="BZ101" s="7"/>
      <c r="CA101" s="7"/>
      <c r="CB101" s="7"/>
      <c r="CC101" s="7"/>
      <c r="CD101" s="7" t="s">
        <v>68</v>
      </c>
    </row>
    <row r="102" spans="57:87" ht="42.75" customHeight="1" x14ac:dyDescent="0.25">
      <c r="BE102" s="6"/>
      <c r="BF102" s="7" t="s">
        <v>5</v>
      </c>
      <c r="BG102" s="7"/>
      <c r="BH102" s="7" t="s">
        <v>6</v>
      </c>
      <c r="BI102" s="7"/>
      <c r="BJ102" s="7" t="s">
        <v>7</v>
      </c>
      <c r="BK102" s="7"/>
      <c r="BL102" s="7" t="s">
        <v>8</v>
      </c>
      <c r="BM102" s="7"/>
      <c r="BN102" s="7" t="s">
        <v>9</v>
      </c>
      <c r="BO102" s="7"/>
      <c r="BP102" s="7" t="s">
        <v>10</v>
      </c>
      <c r="BQ102" s="7"/>
      <c r="BR102" s="7" t="s">
        <v>66</v>
      </c>
      <c r="BS102" s="7"/>
      <c r="BT102" s="7" t="s">
        <v>9</v>
      </c>
      <c r="BU102" s="7"/>
      <c r="BV102" s="7" t="s">
        <v>11</v>
      </c>
      <c r="BW102" s="7"/>
      <c r="BX102" s="7" t="s">
        <v>12</v>
      </c>
      <c r="BY102" s="7"/>
      <c r="BZ102" s="7" t="s">
        <v>13</v>
      </c>
      <c r="CA102" s="7"/>
      <c r="CB102" s="7" t="s">
        <v>14</v>
      </c>
      <c r="CC102" s="7"/>
      <c r="CD102" s="7"/>
    </row>
    <row r="103" spans="57:87" ht="48.75" customHeight="1" x14ac:dyDescent="0.25">
      <c r="BE103" s="8">
        <v>1</v>
      </c>
      <c r="BF103" s="7" t="s">
        <v>15</v>
      </c>
      <c r="BG103" s="7"/>
      <c r="BH103" s="9" t="s">
        <v>113</v>
      </c>
      <c r="BI103" s="9"/>
      <c r="BJ103" s="7" t="s">
        <v>16</v>
      </c>
      <c r="BK103" s="7"/>
      <c r="BL103" s="9" t="s">
        <v>114</v>
      </c>
      <c r="BM103" s="10"/>
      <c r="BN103" s="9" t="s">
        <v>17</v>
      </c>
      <c r="BO103" s="10"/>
      <c r="BP103" s="10" t="s">
        <v>18</v>
      </c>
      <c r="BQ103" s="10"/>
      <c r="BR103" s="8" t="s">
        <v>19</v>
      </c>
      <c r="BS103" s="8"/>
      <c r="BT103" s="11" t="s">
        <v>20</v>
      </c>
      <c r="BU103" s="10"/>
      <c r="BV103" s="11" t="s">
        <v>21</v>
      </c>
      <c r="BW103" s="10"/>
      <c r="BX103" s="8" t="s">
        <v>22</v>
      </c>
      <c r="BY103" s="8"/>
      <c r="BZ103" s="8" t="s">
        <v>23</v>
      </c>
      <c r="CA103" s="8"/>
      <c r="CB103" s="8" t="s">
        <v>24</v>
      </c>
      <c r="CC103" s="8"/>
      <c r="CD103" s="11" t="s">
        <v>73</v>
      </c>
    </row>
    <row r="104" spans="57:87" ht="48.75" customHeight="1" x14ac:dyDescent="0.25">
      <c r="BE104" s="8">
        <v>2</v>
      </c>
      <c r="BF104" s="7" t="s">
        <v>25</v>
      </c>
      <c r="BG104" s="7"/>
      <c r="BH104" s="11" t="s">
        <v>26</v>
      </c>
      <c r="BI104" s="11"/>
      <c r="BJ104" s="7" t="s">
        <v>27</v>
      </c>
      <c r="BK104" s="7"/>
      <c r="BL104" s="11" t="s">
        <v>28</v>
      </c>
      <c r="BM104" s="10"/>
      <c r="BN104" s="12" t="s">
        <v>74</v>
      </c>
      <c r="BO104" s="13"/>
      <c r="BP104" s="10" t="s">
        <v>29</v>
      </c>
      <c r="BQ104" s="10"/>
      <c r="BR104" s="7" t="s">
        <v>30</v>
      </c>
      <c r="BS104" s="7"/>
      <c r="BT104" s="11" t="s">
        <v>104</v>
      </c>
      <c r="BU104" s="10"/>
      <c r="BV104" s="11" t="s">
        <v>98</v>
      </c>
      <c r="BW104" s="10"/>
      <c r="BX104" s="7" t="s">
        <v>31</v>
      </c>
      <c r="BY104" s="7"/>
      <c r="BZ104" s="7" t="s">
        <v>32</v>
      </c>
      <c r="CA104" s="7"/>
      <c r="CB104" s="7" t="s">
        <v>75</v>
      </c>
      <c r="CC104" s="7"/>
      <c r="CD104" s="10" t="s">
        <v>76</v>
      </c>
    </row>
    <row r="105" spans="57:87" ht="52.5" customHeight="1" x14ac:dyDescent="0.25">
      <c r="BE105" s="8">
        <v>3</v>
      </c>
      <c r="BF105" s="7" t="s">
        <v>33</v>
      </c>
      <c r="BG105" s="7"/>
      <c r="BH105" s="11" t="s">
        <v>34</v>
      </c>
      <c r="BI105" s="11"/>
      <c r="BJ105" s="8" t="s">
        <v>35</v>
      </c>
      <c r="BK105" s="8"/>
      <c r="BL105" s="11" t="s">
        <v>36</v>
      </c>
      <c r="BM105" s="10"/>
      <c r="BN105" s="9" t="s">
        <v>37</v>
      </c>
      <c r="BO105" s="9"/>
      <c r="BP105" s="10" t="s">
        <v>38</v>
      </c>
      <c r="BQ105" s="10"/>
      <c r="BR105" s="7" t="s">
        <v>105</v>
      </c>
      <c r="BS105" s="8"/>
      <c r="BT105" s="10" t="s">
        <v>106</v>
      </c>
      <c r="BU105" s="10"/>
      <c r="BV105" s="14" t="s">
        <v>77</v>
      </c>
      <c r="BW105" s="15"/>
      <c r="BX105" s="7" t="s">
        <v>39</v>
      </c>
      <c r="BY105" s="7"/>
      <c r="BZ105" s="7" t="s">
        <v>40</v>
      </c>
      <c r="CA105" s="7"/>
      <c r="CB105" s="7" t="s">
        <v>78</v>
      </c>
      <c r="CC105" s="7"/>
      <c r="CD105" s="10" t="s">
        <v>102</v>
      </c>
    </row>
    <row r="106" spans="57:87" ht="81.75" customHeight="1" x14ac:dyDescent="0.25">
      <c r="BE106" s="8">
        <v>4</v>
      </c>
      <c r="BF106" s="7" t="s">
        <v>79</v>
      </c>
      <c r="BG106" s="7"/>
      <c r="BH106" s="11" t="s">
        <v>41</v>
      </c>
      <c r="BI106" s="11"/>
      <c r="BJ106" s="7" t="s">
        <v>42</v>
      </c>
      <c r="BK106" s="7"/>
      <c r="BL106" s="11" t="s">
        <v>43</v>
      </c>
      <c r="BM106" s="10"/>
      <c r="BN106" s="12" t="s">
        <v>44</v>
      </c>
      <c r="BO106" s="12"/>
      <c r="BP106" s="10" t="s">
        <v>45</v>
      </c>
      <c r="BQ106" s="10"/>
      <c r="BR106" s="7" t="s">
        <v>107</v>
      </c>
      <c r="BS106" s="7"/>
      <c r="BT106" s="10" t="s">
        <v>108</v>
      </c>
      <c r="BU106" s="10"/>
      <c r="BV106" s="16" t="s">
        <v>80</v>
      </c>
      <c r="BW106" s="17"/>
      <c r="BX106" s="7" t="s">
        <v>81</v>
      </c>
      <c r="BY106" s="7"/>
      <c r="BZ106" s="7" t="s">
        <v>82</v>
      </c>
      <c r="CA106" s="7"/>
      <c r="CB106" s="7" t="s">
        <v>83</v>
      </c>
      <c r="CC106" s="7"/>
      <c r="CD106" s="10" t="s">
        <v>103</v>
      </c>
    </row>
    <row r="107" spans="57:87" ht="106.5" customHeight="1" x14ac:dyDescent="0.25">
      <c r="BE107" s="8">
        <v>5</v>
      </c>
      <c r="BF107" s="7" t="s">
        <v>46</v>
      </c>
      <c r="BG107" s="7"/>
      <c r="BH107" s="11" t="s">
        <v>47</v>
      </c>
      <c r="BI107" s="11"/>
      <c r="BJ107" s="7" t="s">
        <v>48</v>
      </c>
      <c r="BK107" s="7"/>
      <c r="BL107" s="11" t="s">
        <v>49</v>
      </c>
      <c r="BM107" s="10"/>
      <c r="BN107" s="12" t="s">
        <v>50</v>
      </c>
      <c r="BO107" s="12"/>
      <c r="BP107" s="10" t="s">
        <v>51</v>
      </c>
      <c r="BQ107" s="10"/>
      <c r="BR107" s="7" t="s">
        <v>109</v>
      </c>
      <c r="BS107" s="7"/>
      <c r="BT107" s="10" t="s">
        <v>110</v>
      </c>
      <c r="BU107" s="10"/>
      <c r="BV107" s="18" t="s">
        <v>84</v>
      </c>
      <c r="BW107" s="19"/>
      <c r="BX107" s="7" t="s">
        <v>85</v>
      </c>
      <c r="BY107" s="7"/>
      <c r="BZ107" s="7" t="s">
        <v>52</v>
      </c>
      <c r="CA107" s="7"/>
      <c r="CB107" s="7" t="s">
        <v>86</v>
      </c>
      <c r="CC107" s="7"/>
      <c r="CD107" s="10" t="s">
        <v>53</v>
      </c>
    </row>
    <row r="108" spans="57:87" ht="145.5" customHeight="1" x14ac:dyDescent="0.25">
      <c r="BE108" s="8">
        <v>6</v>
      </c>
      <c r="BF108" s="7" t="s">
        <v>87</v>
      </c>
      <c r="BG108" s="7"/>
      <c r="BH108" s="11" t="s">
        <v>54</v>
      </c>
      <c r="BI108" s="11"/>
      <c r="BJ108" s="7" t="s">
        <v>55</v>
      </c>
      <c r="BK108" s="7"/>
      <c r="BL108" s="11" t="s">
        <v>56</v>
      </c>
      <c r="BM108" s="10"/>
      <c r="BN108" s="12" t="s">
        <v>57</v>
      </c>
      <c r="BO108" s="12"/>
      <c r="BP108" s="10" t="s">
        <v>58</v>
      </c>
      <c r="BQ108" s="10"/>
      <c r="BR108" s="7" t="s">
        <v>59</v>
      </c>
      <c r="BS108" s="7"/>
      <c r="BT108" s="10" t="s">
        <v>111</v>
      </c>
      <c r="BU108" s="10"/>
      <c r="BV108" s="18" t="s">
        <v>88</v>
      </c>
      <c r="BW108" s="19"/>
      <c r="BX108" s="7" t="s">
        <v>89</v>
      </c>
      <c r="BY108" s="7"/>
      <c r="BZ108" s="7" t="s">
        <v>90</v>
      </c>
      <c r="CA108" s="7"/>
      <c r="CB108" s="7" t="s">
        <v>91</v>
      </c>
      <c r="CC108" s="7"/>
      <c r="CD108" s="10" t="s">
        <v>92</v>
      </c>
    </row>
    <row r="109" spans="57:87" ht="217.5" customHeight="1" x14ac:dyDescent="0.25">
      <c r="BE109" s="8">
        <v>7</v>
      </c>
      <c r="BF109" s="7" t="s">
        <v>93</v>
      </c>
      <c r="BG109" s="7"/>
      <c r="BH109" s="11" t="s">
        <v>60</v>
      </c>
      <c r="BI109" s="11"/>
      <c r="BJ109" s="8" t="s">
        <v>61</v>
      </c>
      <c r="BK109" s="8"/>
      <c r="BL109" s="11" t="s">
        <v>56</v>
      </c>
      <c r="BM109" s="10"/>
      <c r="BN109" s="9" t="s">
        <v>94</v>
      </c>
      <c r="BO109" s="9"/>
      <c r="BP109" s="10" t="s">
        <v>62</v>
      </c>
      <c r="BQ109" s="10"/>
      <c r="BR109" s="7" t="s">
        <v>63</v>
      </c>
      <c r="BS109" s="8"/>
      <c r="BT109" s="10" t="s">
        <v>112</v>
      </c>
      <c r="BU109" s="10"/>
      <c r="BV109" s="11" t="s">
        <v>95</v>
      </c>
      <c r="BW109" s="10"/>
      <c r="BX109" s="7" t="s">
        <v>64</v>
      </c>
      <c r="BY109" s="7"/>
      <c r="BZ109" s="7" t="s">
        <v>64</v>
      </c>
      <c r="CA109" s="7"/>
      <c r="CB109" s="7" t="s">
        <v>96</v>
      </c>
      <c r="CC109" s="7"/>
      <c r="CD109" s="10" t="s">
        <v>97</v>
      </c>
    </row>
    <row r="110" spans="57:87" ht="16.5" customHeight="1" x14ac:dyDescent="0.25">
      <c r="BE110" s="7" t="s">
        <v>65</v>
      </c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</row>
    <row r="111" spans="57:87" x14ac:dyDescent="0.25">
      <c r="BE111" s="7"/>
      <c r="BF111" s="11">
        <v>0</v>
      </c>
      <c r="BG111" s="10"/>
      <c r="BH111" s="11">
        <v>1</v>
      </c>
      <c r="BI111" s="11"/>
      <c r="BJ111" s="7">
        <v>5</v>
      </c>
      <c r="BK111" s="7"/>
      <c r="BL111" s="11">
        <v>7</v>
      </c>
      <c r="BM111" s="10"/>
      <c r="BN111" s="9">
        <v>8</v>
      </c>
      <c r="BO111" s="9"/>
      <c r="BP111" s="10">
        <v>1</v>
      </c>
      <c r="BQ111" s="10"/>
      <c r="BR111" s="7">
        <v>4</v>
      </c>
      <c r="BS111" s="7"/>
      <c r="BT111" s="10">
        <v>0</v>
      </c>
      <c r="BU111" s="10"/>
      <c r="BV111" s="11">
        <v>0</v>
      </c>
      <c r="BW111" s="10"/>
      <c r="BX111" s="7">
        <v>0</v>
      </c>
      <c r="BY111" s="7"/>
      <c r="BZ111" s="7">
        <v>1</v>
      </c>
      <c r="CA111" s="7"/>
      <c r="CB111" s="7">
        <v>0</v>
      </c>
      <c r="CC111" s="7"/>
      <c r="CD111" s="10">
        <v>5</v>
      </c>
      <c r="CE111" s="20">
        <f>SUM(BF111:CD111)</f>
        <v>32</v>
      </c>
    </row>
    <row r="112" spans="57:87" x14ac:dyDescent="0.25">
      <c r="BE112" s="7"/>
      <c r="BF112" s="11">
        <v>2</v>
      </c>
      <c r="BG112" s="10"/>
      <c r="BH112" s="11">
        <v>1</v>
      </c>
      <c r="BI112" s="11"/>
      <c r="BJ112" s="7">
        <v>8</v>
      </c>
      <c r="BK112" s="7"/>
      <c r="BL112" s="11">
        <v>8</v>
      </c>
      <c r="BM112" s="10"/>
      <c r="BN112" s="9">
        <v>11</v>
      </c>
      <c r="BO112" s="9"/>
      <c r="BP112" s="10">
        <v>4</v>
      </c>
      <c r="BQ112" s="10"/>
      <c r="BR112" s="7">
        <v>5</v>
      </c>
      <c r="BS112" s="7"/>
      <c r="BT112" s="10">
        <v>4</v>
      </c>
      <c r="BU112" s="10"/>
      <c r="BV112" s="11">
        <v>2</v>
      </c>
      <c r="BW112" s="10"/>
      <c r="BX112" s="7">
        <v>3</v>
      </c>
      <c r="BY112" s="7"/>
      <c r="BZ112" s="7">
        <v>2</v>
      </c>
      <c r="CA112" s="7"/>
      <c r="CB112" s="7">
        <v>2</v>
      </c>
      <c r="CC112" s="7"/>
      <c r="CD112" s="10">
        <v>8</v>
      </c>
      <c r="CE112" s="20">
        <f>SUM(BF112:CD112)</f>
        <v>60</v>
      </c>
      <c r="CF112" s="20">
        <f t="shared" ref="CF112:CF117" si="0">SUM(BF112:CD112)</f>
        <v>60</v>
      </c>
      <c r="CG112" s="4">
        <v>0</v>
      </c>
      <c r="CH112" s="4">
        <v>60</v>
      </c>
      <c r="CI112" s="4">
        <v>2</v>
      </c>
    </row>
    <row r="113" spans="57:88" x14ac:dyDescent="0.25">
      <c r="BE113" s="7"/>
      <c r="BF113" s="11">
        <v>4</v>
      </c>
      <c r="BG113" s="10"/>
      <c r="BH113" s="11">
        <v>1</v>
      </c>
      <c r="BI113" s="11"/>
      <c r="BJ113" s="7">
        <v>12</v>
      </c>
      <c r="BK113" s="7"/>
      <c r="BL113" s="11">
        <v>8</v>
      </c>
      <c r="BM113" s="10"/>
      <c r="BN113" s="9">
        <v>18</v>
      </c>
      <c r="BO113" s="9"/>
      <c r="BP113" s="10">
        <v>5</v>
      </c>
      <c r="BQ113" s="10"/>
      <c r="BR113" s="7">
        <v>6</v>
      </c>
      <c r="BS113" s="7"/>
      <c r="BT113" s="10">
        <v>5</v>
      </c>
      <c r="BU113" s="10"/>
      <c r="BV113" s="11">
        <v>4</v>
      </c>
      <c r="BW113" s="10"/>
      <c r="BX113" s="7">
        <v>4</v>
      </c>
      <c r="BY113" s="7"/>
      <c r="BZ113" s="7">
        <v>4</v>
      </c>
      <c r="CA113" s="7"/>
      <c r="CB113" s="7">
        <v>3</v>
      </c>
      <c r="CC113" s="7"/>
      <c r="CD113" s="10">
        <v>12</v>
      </c>
      <c r="CE113" s="20">
        <f t="shared" ref="CE113:CE117" si="1">SUM(BF113:CD113)</f>
        <v>86</v>
      </c>
      <c r="CF113" s="20">
        <f t="shared" si="0"/>
        <v>86</v>
      </c>
      <c r="CG113" s="4">
        <v>61</v>
      </c>
      <c r="CH113" s="4">
        <v>85</v>
      </c>
      <c r="CI113" s="4">
        <v>3</v>
      </c>
      <c r="CJ113" s="20"/>
    </row>
    <row r="114" spans="57:88" x14ac:dyDescent="0.25">
      <c r="BE114" s="7"/>
      <c r="BF114" s="11">
        <v>5</v>
      </c>
      <c r="BG114" s="10"/>
      <c r="BH114" s="11">
        <v>2</v>
      </c>
      <c r="BI114" s="11"/>
      <c r="BJ114" s="7">
        <v>25</v>
      </c>
      <c r="BK114" s="7"/>
      <c r="BL114" s="11">
        <v>8</v>
      </c>
      <c r="BM114" s="10"/>
      <c r="BN114" s="9">
        <v>19</v>
      </c>
      <c r="BO114" s="9"/>
      <c r="BP114" s="10">
        <v>7</v>
      </c>
      <c r="BQ114" s="10"/>
      <c r="BR114" s="7">
        <v>9</v>
      </c>
      <c r="BS114" s="7"/>
      <c r="BT114" s="10">
        <v>6</v>
      </c>
      <c r="BU114" s="10"/>
      <c r="BV114" s="11">
        <v>5</v>
      </c>
      <c r="BW114" s="10"/>
      <c r="BX114" s="7">
        <v>5</v>
      </c>
      <c r="BY114" s="7"/>
      <c r="BZ114" s="7">
        <v>5</v>
      </c>
      <c r="CA114" s="7"/>
      <c r="CB114" s="7">
        <v>9</v>
      </c>
      <c r="CC114" s="7"/>
      <c r="CD114" s="10">
        <v>25</v>
      </c>
      <c r="CE114" s="20">
        <f t="shared" si="1"/>
        <v>130</v>
      </c>
      <c r="CF114" s="20">
        <f t="shared" si="0"/>
        <v>130</v>
      </c>
      <c r="CG114" s="4">
        <v>86</v>
      </c>
      <c r="CH114" s="4">
        <v>110</v>
      </c>
      <c r="CI114" s="4">
        <v>4</v>
      </c>
    </row>
    <row r="115" spans="57:88" x14ac:dyDescent="0.25">
      <c r="BE115" s="7"/>
      <c r="BF115" s="11">
        <v>6</v>
      </c>
      <c r="BG115" s="10"/>
      <c r="BH115" s="11">
        <v>3</v>
      </c>
      <c r="BI115" s="11"/>
      <c r="BJ115" s="7">
        <v>34</v>
      </c>
      <c r="BK115" s="7"/>
      <c r="BL115" s="11">
        <v>9</v>
      </c>
      <c r="BM115" s="10"/>
      <c r="BN115" s="9">
        <v>20</v>
      </c>
      <c r="BO115" s="9"/>
      <c r="BP115" s="10">
        <v>8</v>
      </c>
      <c r="BQ115" s="10"/>
      <c r="BR115" s="7">
        <v>13</v>
      </c>
      <c r="BS115" s="7"/>
      <c r="BT115" s="10">
        <v>8</v>
      </c>
      <c r="BU115" s="10"/>
      <c r="BV115" s="11">
        <v>6</v>
      </c>
      <c r="BW115" s="10"/>
      <c r="BX115" s="7">
        <v>7</v>
      </c>
      <c r="BY115" s="7"/>
      <c r="BZ115" s="7">
        <v>10</v>
      </c>
      <c r="CA115" s="7"/>
      <c r="CB115" s="7">
        <v>12</v>
      </c>
      <c r="CC115" s="7"/>
      <c r="CD115" s="10">
        <v>34</v>
      </c>
      <c r="CE115" s="20">
        <f t="shared" si="1"/>
        <v>170</v>
      </c>
      <c r="CF115" s="20">
        <f t="shared" si="0"/>
        <v>170</v>
      </c>
      <c r="CG115" s="4">
        <v>111</v>
      </c>
      <c r="CH115" s="4">
        <v>140</v>
      </c>
      <c r="CI115" s="4">
        <v>5</v>
      </c>
    </row>
    <row r="116" spans="57:88" x14ac:dyDescent="0.25">
      <c r="BE116" s="7"/>
      <c r="BF116" s="11">
        <v>7</v>
      </c>
      <c r="BG116" s="10"/>
      <c r="BH116" s="11">
        <v>3</v>
      </c>
      <c r="BI116" s="11"/>
      <c r="BJ116" s="7">
        <v>46</v>
      </c>
      <c r="BK116" s="7"/>
      <c r="BL116" s="11">
        <v>9</v>
      </c>
      <c r="BM116" s="10"/>
      <c r="BN116" s="9">
        <v>21</v>
      </c>
      <c r="BO116" s="9"/>
      <c r="BP116" s="10">
        <v>9</v>
      </c>
      <c r="BQ116" s="10"/>
      <c r="BR116" s="7">
        <v>14</v>
      </c>
      <c r="BS116" s="7"/>
      <c r="BT116" s="10">
        <v>9</v>
      </c>
      <c r="BU116" s="10"/>
      <c r="BV116" s="11">
        <v>7</v>
      </c>
      <c r="BW116" s="10"/>
      <c r="BX116" s="7">
        <v>13</v>
      </c>
      <c r="BY116" s="7"/>
      <c r="BZ116" s="7">
        <v>13</v>
      </c>
      <c r="CA116" s="7"/>
      <c r="CB116" s="7">
        <v>16</v>
      </c>
      <c r="CC116" s="7"/>
      <c r="CD116" s="10">
        <v>46</v>
      </c>
      <c r="CE116" s="20">
        <f t="shared" si="1"/>
        <v>213</v>
      </c>
      <c r="CF116" s="20">
        <f t="shared" si="0"/>
        <v>213</v>
      </c>
      <c r="CG116" s="4">
        <v>141</v>
      </c>
      <c r="CH116" s="4">
        <v>165</v>
      </c>
      <c r="CI116" s="4">
        <v>6</v>
      </c>
    </row>
    <row r="117" spans="57:88" x14ac:dyDescent="0.25">
      <c r="BE117" s="7"/>
      <c r="BF117" s="11">
        <v>10</v>
      </c>
      <c r="BG117" s="21"/>
      <c r="BH117" s="11">
        <v>4</v>
      </c>
      <c r="BI117" s="22"/>
      <c r="BJ117" s="7">
        <v>56</v>
      </c>
      <c r="BK117" s="23"/>
      <c r="BL117" s="11">
        <v>11</v>
      </c>
      <c r="BM117" s="21"/>
      <c r="BN117" s="9">
        <v>22</v>
      </c>
      <c r="BO117" s="24"/>
      <c r="BP117" s="10">
        <v>10</v>
      </c>
      <c r="BQ117" s="21"/>
      <c r="BR117" s="7">
        <v>16</v>
      </c>
      <c r="BS117" s="23"/>
      <c r="BT117" s="10">
        <v>12</v>
      </c>
      <c r="BU117" s="21"/>
      <c r="BV117" s="11">
        <v>10</v>
      </c>
      <c r="BW117" s="21"/>
      <c r="BX117" s="7">
        <v>23</v>
      </c>
      <c r="BY117" s="23"/>
      <c r="BZ117" s="7">
        <v>16</v>
      </c>
      <c r="CA117" s="23"/>
      <c r="CB117" s="7">
        <v>20</v>
      </c>
      <c r="CC117" s="23"/>
      <c r="CD117" s="10">
        <v>56</v>
      </c>
      <c r="CE117" s="20">
        <f t="shared" si="1"/>
        <v>266</v>
      </c>
      <c r="CF117" s="20">
        <f t="shared" si="0"/>
        <v>266</v>
      </c>
      <c r="CG117" s="4">
        <v>166</v>
      </c>
      <c r="CH117" s="4">
        <v>195</v>
      </c>
      <c r="CI117" s="4">
        <v>7</v>
      </c>
    </row>
    <row r="118" spans="57:88" x14ac:dyDescent="0.25">
      <c r="BF118" s="11">
        <f>(IF(BF120=1,BF112,IF(BF120=2,BF113,IF(BF120=3,BF114,IF(BF120=4,BF115,IF(BF120=5,BF116,IF(BF120=6,BF117,IF(BF120=7,#REF!))))))))</f>
        <v>2</v>
      </c>
      <c r="BG118" s="21"/>
      <c r="BH118" s="11">
        <f>(IF(BH120=1,BH112,IF(BH120=2,BH113,IF(BH120=3,BH114,IF(BH120=4,BH115,IF(BH120=5,BH116,IF(BH120=6,BH117,IF(BH120=7,#REF!))))))))</f>
        <v>2</v>
      </c>
      <c r="BI118" s="11"/>
      <c r="BJ118" s="11">
        <f>(IF(BJ120=1,BJ112,IF(BJ120=2,BJ113,IF(BJ120=3,BJ114,IF(BJ120=4,BJ115,IF(BJ120=5,BJ116,IF(BJ120=6,BJ117,IF(BJ120=7,#REF!))))))))</f>
        <v>12</v>
      </c>
      <c r="BK118" s="7"/>
      <c r="BL118" s="11">
        <f>(IF(BL120=1,BL112,IF(BL120=2,BL113,IF(BL120=3,BL114,IF(BL120=4,BL115,IF(BL120=5,BL116,IF(BL120=6,BL117,IF(BL120=7,#REF!))))))))</f>
        <v>8</v>
      </c>
      <c r="BM118" s="10"/>
      <c r="BN118" s="11">
        <f>(IF(BN120=1,BN112,IF(BN120=2,BN113,IF(BN120=3,BN114,IF(BN120=4,BN115,IF(BN120=5,BN116,IF(BN120=6,BN117,IF(BN120=7,#REF!))))))))</f>
        <v>11</v>
      </c>
      <c r="BO118" s="9"/>
      <c r="BP118" s="11">
        <f>(IF(BP120=1,BP112,IF(BP120=2,BP113,IF(BP120=3,BP114,IF(BP120=4,BP115,IF(BP120=5,BP116,IF(BP120=6,BP117,IF(BP120=7,#REF!))))))))</f>
        <v>4</v>
      </c>
      <c r="BQ118" s="10"/>
      <c r="BR118" s="11">
        <f>(IF(BR120=1,BR112,IF(BR120=2,BR113,IF(BR120=3,BR114,IF(BR120=4,BR115,IF(BR120=5,BR116,IF(BR120=6,BR117,IF(BR120=7,#REF!))))))))</f>
        <v>5</v>
      </c>
      <c r="BS118" s="7"/>
      <c r="BT118" s="11">
        <f>(IF(BT120=1,BT112,IF(BT120=2,BT113,IF(BT120=3,BT114,IF(BT120=4,BT115,IF(BT120=5,BT116,IF(BT120=6,BT117,IF(BT120=7,#REF!))))))))</f>
        <v>4</v>
      </c>
      <c r="BU118" s="10"/>
      <c r="BV118" s="11">
        <f>(IF(BV120=1,BV112,IF(BV120=2,BV113,IF(BV120=3,BV114,IF(BV120=4,BV115,IF(BV120=5,BV116,IF(BV120=6,BV117,IF(BV120=7,#REF!))))))))</f>
        <v>2</v>
      </c>
      <c r="BW118" s="10"/>
      <c r="BX118" s="11">
        <f>(IF(BX120=1,BX112,IF(BX120=2,BX113,IF(BX120=3,BX114,IF(BX120=4,BX115,IF(BX120=5,BX116,IF(BX120=6,BX117,IF(BX120=7,#REF!))))))))</f>
        <v>3</v>
      </c>
      <c r="BY118" s="7"/>
      <c r="BZ118" s="11">
        <f>(IF(BZ120=1,BZ112,IF(BZ120=2,BZ113,IF(BZ120=3,BZ114,IF(BZ120=4,BZ115,IF(BZ120=5,BZ116,IF(BZ120=6,BZ117,IF(BZ120=7,#REF!))))))))</f>
        <v>2</v>
      </c>
      <c r="CA118" s="7"/>
      <c r="CB118" s="11">
        <f>(IF(CB120=1,CB112,IF(CB120=2,CB113,IF(CB120=3,CB114,IF(CB120=4,CB115,IF(CB120=5,CB116,IF(CB120=6,CB117,IF(CB120=7,#REF!))))))))</f>
        <v>2</v>
      </c>
      <c r="CC118" s="7"/>
      <c r="CD118" s="11">
        <f>(IF(CD120=1,CD112,IF(CD120=2,CD113,IF(CD120=3,CD114,IF(CD120=4,CD115,IF(CD120=5,CD116,IF(CD120=6,CD117,IF(CD120=7,#REF!))))))))</f>
        <v>8</v>
      </c>
      <c r="CE118" s="20">
        <f>SUM(BF118:CD118)</f>
        <v>65</v>
      </c>
      <c r="CG118" s="4">
        <v>196</v>
      </c>
      <c r="CH118" s="4">
        <v>225</v>
      </c>
      <c r="CI118" s="4">
        <v>8</v>
      </c>
    </row>
    <row r="119" spans="57:88" x14ac:dyDescent="0.25">
      <c r="CG119" s="4">
        <v>226</v>
      </c>
      <c r="CH119" s="4">
        <v>250</v>
      </c>
      <c r="CI119" s="4">
        <v>9</v>
      </c>
    </row>
    <row r="120" spans="57:88" x14ac:dyDescent="0.25">
      <c r="BE120" s="4" t="s">
        <v>101</v>
      </c>
      <c r="BF120" s="5">
        <v>1</v>
      </c>
      <c r="BH120" s="5">
        <v>3</v>
      </c>
      <c r="BJ120" s="5">
        <v>2</v>
      </c>
      <c r="BL120" s="5">
        <v>1</v>
      </c>
      <c r="BN120" s="5">
        <v>1</v>
      </c>
      <c r="BP120" s="5">
        <v>1</v>
      </c>
      <c r="BR120" s="5">
        <v>1</v>
      </c>
      <c r="BT120" s="5">
        <v>1</v>
      </c>
      <c r="BV120" s="5">
        <v>1</v>
      </c>
      <c r="BX120" s="5">
        <v>1</v>
      </c>
      <c r="BZ120" s="5">
        <v>1</v>
      </c>
      <c r="CB120" s="5">
        <v>1</v>
      </c>
      <c r="CD120" s="5">
        <v>1</v>
      </c>
      <c r="CG120" s="4">
        <v>251</v>
      </c>
      <c r="CI120" s="4">
        <v>10</v>
      </c>
    </row>
    <row r="121" spans="57:88" x14ac:dyDescent="0.25">
      <c r="CE121" s="25" t="s">
        <v>99</v>
      </c>
      <c r="CF121" s="26">
        <f>(IF(CE118&lt;CG113,2,IF(CE118&lt;CG114,3,IF(CE118&lt;CG115,4,IF(CE118&lt;CG116,5,IF(CE118&lt;CG117,6,IF(CE118&lt;CG118,7,IF(CE118&lt;CG119,8,IF(CE118&lt;CG120,9,IF(CE118&gt;CG120,10))))))))))</f>
        <v>3</v>
      </c>
    </row>
    <row r="124" spans="57:88" ht="15.75" x14ac:dyDescent="0.25">
      <c r="BZ124" s="27">
        <v>10</v>
      </c>
      <c r="CA124" s="28">
        <v>1085</v>
      </c>
      <c r="CB124" s="30">
        <v>14500</v>
      </c>
      <c r="CC124" s="25" t="s">
        <v>100</v>
      </c>
      <c r="CD124" s="5">
        <f>VLOOKUP(CF121,BZ124:CB132,3,FALSE)</f>
        <v>5400</v>
      </c>
      <c r="CG124" s="4">
        <f>200/8</f>
        <v>25</v>
      </c>
    </row>
    <row r="125" spans="57:88" ht="15.75" x14ac:dyDescent="0.25">
      <c r="BW125" s="30"/>
      <c r="BZ125" s="27">
        <v>9</v>
      </c>
      <c r="CA125" s="28">
        <v>1050</v>
      </c>
      <c r="CB125" s="30">
        <v>13000</v>
      </c>
    </row>
    <row r="126" spans="57:88" ht="15.75" x14ac:dyDescent="0.25">
      <c r="BW126" s="30"/>
      <c r="BZ126" s="27">
        <v>8</v>
      </c>
      <c r="CA126" s="28">
        <v>1015</v>
      </c>
      <c r="CB126" s="30">
        <v>11200</v>
      </c>
    </row>
    <row r="127" spans="57:88" ht="15.75" x14ac:dyDescent="0.25">
      <c r="BW127" s="30"/>
      <c r="BZ127" s="27">
        <v>7</v>
      </c>
      <c r="CA127" s="28">
        <v>977</v>
      </c>
      <c r="CB127" s="30">
        <v>9850</v>
      </c>
    </row>
    <row r="128" spans="57:88" ht="15.75" x14ac:dyDescent="0.25">
      <c r="BW128" s="30"/>
      <c r="BZ128" s="27">
        <v>6</v>
      </c>
      <c r="CA128" s="28">
        <v>931</v>
      </c>
      <c r="CB128" s="30">
        <v>8500</v>
      </c>
    </row>
    <row r="129" spans="75:80" ht="15.75" x14ac:dyDescent="0.25">
      <c r="BW129" s="30"/>
      <c r="BZ129" s="27">
        <v>5</v>
      </c>
      <c r="CA129" s="28">
        <v>885</v>
      </c>
      <c r="CB129" s="30">
        <v>7400</v>
      </c>
    </row>
    <row r="130" spans="75:80" ht="15.75" x14ac:dyDescent="0.25">
      <c r="BW130" s="30"/>
      <c r="BZ130" s="27">
        <v>4</v>
      </c>
      <c r="CA130" s="28">
        <v>823</v>
      </c>
      <c r="CB130" s="30">
        <v>6300</v>
      </c>
    </row>
    <row r="131" spans="75:80" ht="15.75" x14ac:dyDescent="0.25">
      <c r="BW131" s="30"/>
      <c r="BZ131" s="27">
        <v>3</v>
      </c>
      <c r="CA131" s="28">
        <v>738</v>
      </c>
      <c r="CB131" s="30">
        <v>5400</v>
      </c>
    </row>
    <row r="132" spans="75:80" ht="15.75" x14ac:dyDescent="0.25">
      <c r="BW132" s="30"/>
      <c r="BZ132" s="27">
        <v>2</v>
      </c>
      <c r="CA132" s="28">
        <v>623</v>
      </c>
      <c r="CB132" s="30">
        <v>4700</v>
      </c>
    </row>
    <row r="133" spans="75:80" x14ac:dyDescent="0.25">
      <c r="BW133" s="30"/>
      <c r="CB133" s="30">
        <v>4000</v>
      </c>
    </row>
    <row r="134" spans="75:80" x14ac:dyDescent="0.25">
      <c r="BW134" s="30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Hoja1 (3)</vt:lpstr>
      <vt:lpstr>Hoja1 (2)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AXEL VELAZQUEZ</dc:creator>
  <cp:lastModifiedBy>TorresCoto</cp:lastModifiedBy>
  <dcterms:created xsi:type="dcterms:W3CDTF">2014-08-11T22:53:55Z</dcterms:created>
  <dcterms:modified xsi:type="dcterms:W3CDTF">2014-11-01T19:57:05Z</dcterms:modified>
</cp:coreProperties>
</file>